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RCP\TENDER 7\TENDET 7 DEL 1\5.ПРЕДМЕР-ПРЕСМЕТКА\"/>
    </mc:Choice>
  </mc:AlternateContent>
  <bookViews>
    <workbookView xWindow="2550" yWindow="285" windowWidth="17010" windowHeight="14820" activeTab="1"/>
  </bookViews>
  <sheets>
    <sheet name="Општина Пласница" sheetId="4" r:id="rId1"/>
    <sheet name="Општина Долнени" sheetId="2" r:id="rId2"/>
    <sheet name="Македонски Брод" sheetId="7" r:id="rId3"/>
    <sheet name="Тендер7-Дел1-Рекапитулар" sheetId="5" r:id="rId4"/>
  </sheets>
  <externalReferences>
    <externalReference r:id="rId5"/>
    <externalReference r:id="rId6"/>
  </externalReferences>
  <definedNames>
    <definedName name="bazag2" localSheetId="0">[1]Baza!$B$1:$D$82</definedName>
    <definedName name="bazag2" localSheetId="3">[1]Baza!$B$1:$D$82</definedName>
    <definedName name="bazag2">[2]Baza!$B$1:$D$82</definedName>
    <definedName name="_xlnm.Print_Area" localSheetId="2">'Македонски Брод'!$A$1:$I$115</definedName>
    <definedName name="_xlnm.Print_Area" localSheetId="1">'Општина Долнени'!$A$1:$H$294</definedName>
    <definedName name="_xlnm.Print_Area" localSheetId="0">'Општина Пласница'!$A$1:$H$148</definedName>
    <definedName name="_xlnm.Print_Area" localSheetId="3">'Тендер7-Дел1-Рекапитулар'!$A$1:$J$39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8" i="4" l="1"/>
  <c r="H73" i="2"/>
  <c r="H72" i="2"/>
  <c r="H71" i="2"/>
  <c r="H70" i="2"/>
  <c r="H69" i="2"/>
  <c r="H68" i="2"/>
  <c r="H66" i="2"/>
  <c r="H65" i="2"/>
  <c r="H63" i="2"/>
  <c r="H62" i="2"/>
  <c r="H61" i="2"/>
  <c r="H60" i="2"/>
  <c r="H59" i="2"/>
  <c r="H58" i="2"/>
  <c r="H57" i="2"/>
  <c r="H74" i="2" l="1"/>
  <c r="H82" i="2" s="1"/>
  <c r="H71" i="7" l="1"/>
  <c r="H70" i="7"/>
  <c r="H69" i="7"/>
  <c r="H67" i="7"/>
  <c r="H66" i="7"/>
  <c r="H64" i="7"/>
  <c r="H63" i="7"/>
  <c r="H62" i="7"/>
  <c r="H61" i="7"/>
  <c r="H60" i="7"/>
  <c r="H59" i="7"/>
  <c r="H58" i="7"/>
  <c r="H57" i="7"/>
  <c r="H56" i="7"/>
  <c r="H191" i="2"/>
  <c r="H190" i="2"/>
  <c r="H189" i="2"/>
  <c r="H188" i="2"/>
  <c r="H186" i="2"/>
  <c r="H185" i="2"/>
  <c r="H183" i="2"/>
  <c r="H182" i="2"/>
  <c r="H181" i="2"/>
  <c r="H180" i="2"/>
  <c r="H179" i="2"/>
  <c r="H178" i="2"/>
  <c r="B129" i="4"/>
  <c r="B130" i="4" s="1"/>
  <c r="B131" i="4" s="1"/>
  <c r="B132" i="4" s="1"/>
  <c r="B116" i="4"/>
  <c r="B117" i="4" s="1"/>
  <c r="H132" i="4"/>
  <c r="H131" i="4"/>
  <c r="H130" i="4"/>
  <c r="H129" i="4"/>
  <c r="H128" i="4"/>
  <c r="H126" i="4"/>
  <c r="H125" i="4"/>
  <c r="H123" i="4"/>
  <c r="H122" i="4"/>
  <c r="H121" i="4"/>
  <c r="H120" i="4"/>
  <c r="H119" i="4"/>
  <c r="H117" i="4"/>
  <c r="H116" i="4"/>
  <c r="H115" i="4"/>
  <c r="H37" i="7"/>
  <c r="B120" i="4" l="1"/>
  <c r="B121" i="4" s="1"/>
  <c r="B122" i="4" s="1"/>
  <c r="B123" i="4" s="1"/>
  <c r="B118" i="4"/>
  <c r="H133" i="4"/>
  <c r="H142" i="4" s="1"/>
  <c r="H72" i="7"/>
  <c r="H80" i="7" s="1"/>
  <c r="H192" i="2"/>
  <c r="H199" i="2" s="1"/>
  <c r="H101" i="7"/>
  <c r="H100" i="7"/>
  <c r="H97" i="7"/>
  <c r="H96" i="7"/>
  <c r="H93" i="7"/>
  <c r="H94" i="7" s="1"/>
  <c r="H90" i="7"/>
  <c r="H89" i="7"/>
  <c r="H51" i="7"/>
  <c r="H52" i="7" s="1"/>
  <c r="H79" i="7" s="1"/>
  <c r="H48" i="7"/>
  <c r="H47" i="7"/>
  <c r="H46" i="7"/>
  <c r="H45" i="7"/>
  <c r="H44" i="7"/>
  <c r="H41" i="7"/>
  <c r="H40" i="7"/>
  <c r="H36" i="7"/>
  <c r="H35" i="7"/>
  <c r="H34" i="7"/>
  <c r="H33" i="7"/>
  <c r="H32" i="7"/>
  <c r="H29" i="7"/>
  <c r="H28" i="7"/>
  <c r="H27" i="7"/>
  <c r="H26" i="7"/>
  <c r="H25" i="7"/>
  <c r="H24" i="7"/>
  <c r="H38" i="7" l="1"/>
  <c r="H76" i="7" s="1"/>
  <c r="H91" i="7"/>
  <c r="H98" i="7"/>
  <c r="H102" i="7"/>
  <c r="H49" i="7"/>
  <c r="H78" i="7" s="1"/>
  <c r="H42" i="7"/>
  <c r="H77" i="7" s="1"/>
  <c r="H30" i="7"/>
  <c r="H75" i="7" s="1"/>
  <c r="H81" i="7" l="1"/>
  <c r="H106" i="7" s="1"/>
  <c r="H11" i="5" s="1"/>
  <c r="H107" i="7"/>
  <c r="H12" i="5" s="1"/>
  <c r="I12" i="5" s="1"/>
  <c r="J12" i="5" s="1"/>
  <c r="H35" i="4"/>
  <c r="H13" i="5" l="1"/>
  <c r="H108" i="7"/>
  <c r="I11" i="5"/>
  <c r="I13" i="5" s="1"/>
  <c r="J11" i="5" l="1"/>
  <c r="J13" i="5" l="1"/>
  <c r="H107" i="4"/>
  <c r="H108" i="4"/>
  <c r="H109" i="4"/>
  <c r="H110" i="4"/>
  <c r="H106"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65" i="4"/>
  <c r="H62" i="4"/>
  <c r="H63" i="4" s="1"/>
  <c r="H46" i="4"/>
  <c r="H47" i="4"/>
  <c r="H34" i="4"/>
  <c r="H94" i="4" l="1"/>
  <c r="H95" i="4" s="1"/>
  <c r="H140" i="4" s="1"/>
  <c r="H44" i="4" l="1"/>
  <c r="H43" i="4"/>
  <c r="H33" i="4"/>
  <c r="H40" i="4"/>
  <c r="H24" i="4" l="1"/>
  <c r="H25" i="4"/>
  <c r="H26" i="4"/>
  <c r="H27" i="4"/>
  <c r="H28" i="4"/>
  <c r="H29" i="4"/>
  <c r="H32" i="4"/>
  <c r="H36" i="4" s="1"/>
  <c r="H137" i="4" s="1"/>
  <c r="H38" i="4"/>
  <c r="H39" i="4"/>
  <c r="H45" i="4"/>
  <c r="H57" i="4" s="1"/>
  <c r="H139" i="4" s="1"/>
  <c r="H98" i="4"/>
  <c r="H99" i="4"/>
  <c r="H100" i="4"/>
  <c r="H101" i="4"/>
  <c r="H102" i="4"/>
  <c r="H103" i="4"/>
  <c r="H104" i="4"/>
  <c r="H30" i="4" l="1"/>
  <c r="H136" i="4" s="1"/>
  <c r="H111" i="4"/>
  <c r="H141" i="4" s="1"/>
  <c r="H41" i="4"/>
  <c r="H138" i="4" s="1"/>
  <c r="H143" i="4" l="1"/>
  <c r="H9" i="5" s="1"/>
  <c r="H10" i="5" s="1"/>
  <c r="H161" i="2"/>
  <c r="H162" i="2"/>
  <c r="H173" i="2"/>
  <c r="H174" i="2" s="1"/>
  <c r="H198" i="2" s="1"/>
  <c r="H170" i="2"/>
  <c r="H168" i="2"/>
  <c r="H155" i="2"/>
  <c r="H156" i="2"/>
  <c r="H154" i="2"/>
  <c r="H169" i="2"/>
  <c r="H167" i="2"/>
  <c r="H164" i="2"/>
  <c r="H163" i="2"/>
  <c r="H160" i="2"/>
  <c r="H159" i="2"/>
  <c r="I9" i="5" l="1"/>
  <c r="I10" i="5" s="1"/>
  <c r="H171" i="2"/>
  <c r="H197" i="2" s="1"/>
  <c r="H165" i="2"/>
  <c r="H196" i="2" s="1"/>
  <c r="H157" i="2"/>
  <c r="H195" i="2" s="1"/>
  <c r="J10" i="5" l="1"/>
  <c r="H200" i="2"/>
  <c r="H206" i="2" s="1"/>
  <c r="H7" i="5" s="1"/>
  <c r="J9" i="5"/>
  <c r="H136" i="2"/>
  <c r="H135" i="2" l="1"/>
  <c r="H133" i="2"/>
  <c r="H125" i="2"/>
  <c r="H126" i="2"/>
  <c r="H46" i="2"/>
  <c r="H47" i="2"/>
  <c r="H48" i="2"/>
  <c r="H40" i="2"/>
  <c r="H35" i="2"/>
  <c r="H129" i="2"/>
  <c r="H120" i="2"/>
  <c r="H114" i="2"/>
  <c r="H113" i="2"/>
  <c r="H112" i="2"/>
  <c r="H111" i="2"/>
  <c r="H110" i="2"/>
  <c r="H109" i="2"/>
  <c r="H139" i="2"/>
  <c r="H134" i="2"/>
  <c r="H132" i="2"/>
  <c r="H128" i="2"/>
  <c r="H127" i="2"/>
  <c r="H124" i="2"/>
  <c r="H123" i="2"/>
  <c r="H119" i="2"/>
  <c r="H118" i="2"/>
  <c r="H121" i="2" l="1"/>
  <c r="H144" i="2" s="1"/>
  <c r="H115" i="2"/>
  <c r="H143" i="2" s="1"/>
  <c r="H137" i="2"/>
  <c r="H146" i="2" s="1"/>
  <c r="H130" i="2"/>
  <c r="H145" i="2" s="1"/>
  <c r="H140" i="2"/>
  <c r="H147" i="2" s="1"/>
  <c r="H148" i="2" l="1"/>
  <c r="H51" i="2"/>
  <c r="H205" i="2" l="1"/>
  <c r="H52" i="2"/>
  <c r="H29" i="2"/>
  <c r="H28" i="2"/>
  <c r="H27" i="2"/>
  <c r="H26" i="2"/>
  <c r="H25" i="2"/>
  <c r="H24" i="2"/>
  <c r="I7" i="5" l="1"/>
  <c r="J7" i="5" s="1"/>
  <c r="H6" i="5"/>
  <c r="I6" i="5" s="1"/>
  <c r="J6" i="5" s="1"/>
  <c r="H30" i="2"/>
  <c r="H77" i="2" s="1"/>
  <c r="H53" i="2"/>
  <c r="H81" i="2" s="1"/>
  <c r="H42" i="2" l="1"/>
  <c r="H41" i="2"/>
  <c r="H39" i="2"/>
  <c r="H32" i="2"/>
  <c r="H45" i="2"/>
  <c r="H38" i="2"/>
  <c r="H34" i="2"/>
  <c r="H33" i="2"/>
  <c r="H36" i="2" l="1"/>
  <c r="H78" i="2" s="1"/>
  <c r="H43" i="2"/>
  <c r="H79" i="2" s="1"/>
  <c r="H49" i="2"/>
  <c r="H80" i="2" s="1"/>
  <c r="H83" i="2" l="1"/>
  <c r="H204" i="2" s="1"/>
  <c r="H207" i="2" l="1"/>
  <c r="H5" i="5"/>
  <c r="I5" i="5" l="1"/>
  <c r="I8" i="5" s="1"/>
  <c r="I14" i="5" s="1"/>
  <c r="H8" i="5"/>
  <c r="H14" i="5" s="1"/>
  <c r="J5" i="5" l="1"/>
  <c r="J8" i="5" l="1"/>
  <c r="J14" i="5" s="1"/>
  <c r="J15" i="5"/>
</calcChain>
</file>

<file path=xl/sharedStrings.xml><?xml version="1.0" encoding="utf-8"?>
<sst xmlns="http://schemas.openxmlformats.org/spreadsheetml/2006/main" count="865" uniqueCount="346">
  <si>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</si>
  <si>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</si>
  <si>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</si>
  <si>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</si>
  <si>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</si>
  <si>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</si>
  <si>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</si>
  <si>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</si>
  <si>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</si>
  <si>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</si>
  <si>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</si>
  <si>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</si>
  <si>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</si>
  <si>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</si>
  <si>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</si>
  <si>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</si>
  <si>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</si>
  <si>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</si>
  <si>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</si>
  <si>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</si>
  <si>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</si>
  <si>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</si>
  <si>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</si>
  <si>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</si>
  <si>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</si>
  <si>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</si>
  <si>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</si>
  <si>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</si>
  <si>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</si>
  <si>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</si>
  <si>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</si>
  <si>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м1</t>
  </si>
  <si>
    <t>м2</t>
  </si>
  <si>
    <t>м3</t>
  </si>
  <si>
    <t>парче</t>
  </si>
  <si>
    <t xml:space="preserve"> </t>
  </si>
  <si>
    <t>Тех. Спе.</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</si>
  <si>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</si>
  <si>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</si>
  <si>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Дислокација на постојни столбови за инсталации</t>
  </si>
  <si>
    <t>Вкупно</t>
  </si>
  <si>
    <t>Вредност</t>
  </si>
  <si>
    <t xml:space="preserve">ВКУПНА ВРЕДНОСТ </t>
  </si>
  <si>
    <t>1.2</t>
  </si>
  <si>
    <t>2.2</t>
  </si>
  <si>
    <t>2.4</t>
  </si>
  <si>
    <t>2.5</t>
  </si>
  <si>
    <t>3.1</t>
  </si>
  <si>
    <t>3.2</t>
  </si>
  <si>
    <t>3.3</t>
  </si>
  <si>
    <t>3.4</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</si>
  <si>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</si>
  <si>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</si>
  <si>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</si>
  <si>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Име на Понудувачот:</t>
  </si>
  <si>
    <t>Име на овластениот потписник:</t>
  </si>
  <si>
    <t>Потпис и печат:</t>
  </si>
  <si>
    <t>Обележување и осигурање на трасата</t>
  </si>
  <si>
    <t>Расчистување на трасата од грмушки,дрвја и корења</t>
  </si>
  <si>
    <t xml:space="preserve">Планирање и валирање на постелка </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</si>
  <si>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</si>
  <si>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РЕКОНСТРУКЦИЈА НА ПОСТОЈНА ПАТНА ИНФРАСТРУКТУРА ВО НАСЕЛЕНО МЕСТО ЖИТОШЕ-Делница 1</t>
  </si>
  <si>
    <t>Нивелирање на постоечки шахти. Рушење околу шахта со одвоз на вишок материјал, бетонирање со МБ30 и армирање со Ф14 на 10см</t>
  </si>
  <si>
    <t>2.1</t>
  </si>
  <si>
    <t>2.3</t>
  </si>
  <si>
    <t>Машински ископ (II категорија) до кота на вградување на нов тампонски слој и слој подобрена постелка и одвоз на материјал во депонија до 8км (коти според проект)</t>
  </si>
  <si>
    <t>Планирање и набивање на подтло, збиеност према технички услови</t>
  </si>
  <si>
    <t>Набавка, транспорт и изработка на насип, во слоеви од по 30см, со материјал од позјамиште</t>
  </si>
  <si>
    <t>Набавка, транспорт и вградување на подобрена постелка од шљунковит песоклив материјал во слоеви до d=20см со разистирање, валирање и збивање до потребна збиеност</t>
  </si>
  <si>
    <t>Набавка,транспорт и вградување на тампонски слој со материјал од дробен камен  dmin=30 см (Набавка, транспорт, вградување и контрола на квалитетот)</t>
  </si>
  <si>
    <t xml:space="preserve">Набавка,транспорт и вградување на бетонски каналети 50/20 МБ30, заедно со бетонска подлога МБ20 </t>
  </si>
  <si>
    <t>Сечење постоечки асфалт d=20см</t>
  </si>
  <si>
    <t>Премачкување на споевите на стар со нов асфалт како и работни споеви со РБ200</t>
  </si>
  <si>
    <t>Набавка, транспорт и вградување на битуменизиран носив слој БНХС 16, d=7см</t>
  </si>
  <si>
    <t>1. ПРИПРЕМНИ РАБОТИ</t>
  </si>
  <si>
    <t>2. ДОЛЕН СТРОЈ</t>
  </si>
  <si>
    <t>3.ГOРЕН СТРОЈ</t>
  </si>
  <si>
    <t>ВКУПНО за 1. ПРИПРЕМНИ РАБОТИ:</t>
  </si>
  <si>
    <t>ВКУПНО за 2. ДОЛЕН СТРОЈ:</t>
  </si>
  <si>
    <t>ВКУПНО за 3. ГОРЕН СТРОЈ</t>
  </si>
  <si>
    <t>3.ВКУПНО ЗА ГОРЕН СТРОЈ:</t>
  </si>
  <si>
    <t>1.ВКУПНО ЗА ПРИПРЕМНИ РАБОТИ</t>
  </si>
  <si>
    <t>2.ВКУПНО ЗА ДОЛЕН СТРОЈ:</t>
  </si>
  <si>
    <t>км</t>
  </si>
  <si>
    <t>1. ОПШТИ РАБОТИ</t>
  </si>
  <si>
    <t>Изработка на план за контрола на квалитет</t>
  </si>
  <si>
    <t>паушал</t>
  </si>
  <si>
    <t>1.3.1            1.3.4</t>
  </si>
  <si>
    <t>Дополнителни геотехнички истражувања и лабораториски тестирања</t>
  </si>
  <si>
    <t>1.6</t>
  </si>
  <si>
    <t>Изработка на проект на изведена состојба</t>
  </si>
  <si>
    <t>1.7</t>
  </si>
  <si>
    <t>Изработка на сообраќаен проект за времена измена на режим за сообраќај и план за привремено управување на сообраќајот</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</si>
  <si>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</si>
  <si>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</si>
  <si>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Спроведување на мерки за животна средина и социјални аспекти</t>
  </si>
  <si>
    <t>5. ОДВОДНУВАЊЕ</t>
  </si>
  <si>
    <t>5. ВКУПНО ЗА ОДВОДНУВАЊЕ</t>
  </si>
  <si>
    <t>6. СООБРАЌАЈНА СИГНАЛИЗАЦИЈА И ОПРЕМА</t>
  </si>
  <si>
    <t>6.1 ВЕРТИКАЛНА СИГНАЛИЗАЦИЈА</t>
  </si>
  <si>
    <t>10.2</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</si>
  <si>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</si>
  <si>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Парче</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</si>
  <si>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</si>
  <si>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</si>
  <si>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</si>
  <si>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6.2 ХОРИЗОНТАЛНА СИГНАЛИЗАЦИЈА</t>
  </si>
  <si>
    <t>10.3</t>
  </si>
  <si>
    <t>Набавка и транспорт, чистење на коловозна површина, маркирање и изведување на тенкослојни надолжни  рефлектирачки ознаки во бела боја</t>
  </si>
  <si>
    <t>6. ВКУПНО ЗА СООБРАЌАЈНА СИГНАЛИЗАЦИЈА И ОПРЕМА</t>
  </si>
  <si>
    <t>ВКУПНО за 1. ОПШТИ РАБОТИ:</t>
  </si>
  <si>
    <t>ВКУПНО за 2. ПРИПРЕМНИ РАБОТИ:</t>
  </si>
  <si>
    <t>ВКУПНО за 3. ДОЛЕН СТРОЈ:</t>
  </si>
  <si>
    <t>ВКУПНО за 4. ГОРЕН СТРОЈ:</t>
  </si>
  <si>
    <t>ВКУПНО за 5. ОДВОДНУВАЊЕ:</t>
  </si>
  <si>
    <t>1.ВКУПНО  ЗА ОПШТИ РАБОТИ</t>
  </si>
  <si>
    <t>СЕ ВКУПНО - Реконструкција на локална улица во с. Житоше ( делница 1)</t>
  </si>
  <si>
    <t>Oбeлeжyвaњe и ocигypyвaњe нa тpacaтa (кoти нa пpoeктиpaнa нивeлeтa) и
oдpжyвaњe зa вpeмe нa извeдбa нa paбoтитe</t>
  </si>
  <si>
    <t>Машински ископ на слој хумус и одвоз на материјал до депонија до 10км (коти според проект)</t>
  </si>
  <si>
    <t>Maшинcки иcкoп дo кoтa нa вгpaдyвaњe нa cлoj пoдoбpeнa пocтeлкa и oдвoз нa мaтepиjaл вo дeпoниja дo 10km (кoти cпopeд пpoeкт)</t>
  </si>
  <si>
    <t>m3</t>
  </si>
  <si>
    <t>Haбaвкa, тpaнcпopт и изpaбoткa нa нacип вo cлoeви oд пo 30cm, co мaтepиjaл oд пoзajмиштe</t>
  </si>
  <si>
    <t>2.6</t>
  </si>
  <si>
    <t>Изpaбoткa нa пocтeлкa co мaшинcкo вaлиpaњe и нaбивaњe, дo пocтигнyвaњe мoдyл нa cтиcливocт Ms co плoчa Ф300 mm, нajмaлкy 40 Mpa</t>
  </si>
  <si>
    <t>Изpaбoткa нa тaмпoнcки cлoj co мaтepиjaл oд дpoбeн кameн d=30cm и бaнкини (Haбaвкa, тpaнcпopт, вгpaдyвaњe и кoнтpoлa нa квaлитeтoт)</t>
  </si>
  <si>
    <t>Изpaбoткa нa cтaбилизиpaни бaнкини</t>
  </si>
  <si>
    <t>РЕКАПИТУЛАР - РЕКОНСТРУКЦИЈА НА ПОСТОЈНА ПАТНА ИНФРАСТРУКТУРА ВО НАСЕЛЕНО МЕСТО ЛАЖАНИ-Делница 2</t>
  </si>
  <si>
    <t>РЕКАПИТУЛАР - Реконструкција на локална улица во с. Житоше ( делница 1)</t>
  </si>
  <si>
    <t xml:space="preserve">РЕКОНСТРУКЦИЈА НА ПОСТОЈНА ПАТНА ИНФРАСТРУКТУРА ВО НАСЕЛЕНО МЕСТО ЛАЖАНИ-Делница 2 </t>
  </si>
  <si>
    <t>Oбeлeжyвaњe и ocигypyвaњe нa тpacaтa</t>
  </si>
  <si>
    <t xml:space="preserve">Изpaбoткa нa пoдтлo co мaшинcкo вaлиpaњe и нaбивaњe, </t>
  </si>
  <si>
    <t xml:space="preserve">Чистење и оформување на постојани земјани 
канафки и канали, </t>
  </si>
  <si>
    <t xml:space="preserve">Изработка на битуменизиран носив абечки слој БНХС 16а, d=7см </t>
  </si>
  <si>
    <t xml:space="preserve">
Набавка,транспорт и вградување на големи 
бетонски рабници 18/24/100, МB40 на темел од 
МB20 со фугирање.
</t>
  </si>
  <si>
    <t>Набавка, транспорт и вградување на бетонски павер елементи со д=6см за тротоар поставен на ситен песок од 3-5см.</t>
  </si>
  <si>
    <t xml:space="preserve">РЕКОНСТРУКЦИЈА НА ЛОКАЛНА УЛИЦА ВО НАСЕЛЕНО МЕСТО ЛАЖАНИ-Делница 3 </t>
  </si>
  <si>
    <t>ВКУПНО за 3. ГОРЕН СТРОЈ:</t>
  </si>
  <si>
    <t>РЕКАПИТУЛАР - РЕКОНСТРУКЦИЈА НА ПОСТОЈНА ПАТНА ИНФРАСТРУКТУРА ВО НАСЕЛЕНО МЕСТО ЛАЖАНИ-Делница 3</t>
  </si>
  <si>
    <t>Нивелирање на постоечките затварачи за вода 
до кота на асфалт</t>
  </si>
  <si>
    <t xml:space="preserve">Набавка,транспорт и вградување на бетонски каналети 50/50 МБ30, заедно со бетонска подлога МБ20 </t>
  </si>
  <si>
    <t xml:space="preserve">СЕ ВКУПНО </t>
  </si>
  <si>
    <t>Реконструкција на локална улица во с. Лажани ( делница 2)</t>
  </si>
  <si>
    <t>Реконструкција на локална улица во с. Житоше ( делница 1)</t>
  </si>
  <si>
    <t xml:space="preserve">Изработка на битуменизиран носив абечки слој БНХС 16, d=7см </t>
  </si>
  <si>
    <t>ВКУПНО за 7. СООБРАЌАЈНА СИГНАЛИЗАЦИЈА И ОПРЕМА:</t>
  </si>
  <si>
    <t>ВКУПНО за 6. ОДВОДНУВАЊЕ:</t>
  </si>
  <si>
    <t>ВКУПНО за 5. ОСВЕТЛУВАЊЕ:</t>
  </si>
  <si>
    <t>ВКУПНО за 4. ГОРЕН СТРОЈ</t>
  </si>
  <si>
    <t>ВКУПНО за 3. ЗЕМЈАНИ РАБОТИ:</t>
  </si>
  <si>
    <t>ВКУПНО за 2. ПРЕТХОДНИ РАБОТИ:</t>
  </si>
  <si>
    <t>7.3 СООБРАЌАЈНА ОПРЕМА</t>
  </si>
  <si>
    <t>7.2 ХОРИЗОНТАЛНА СИГНАЛИЗАЦИЈА</t>
  </si>
  <si>
    <t>7.1 ВЕРТИКАЛНА СИГНАЛИЗАЦИЈА</t>
  </si>
  <si>
    <t>7. СООБРАЌАЈНА СИГНАЛИЗАЦИЈА И ОПРЕМА</t>
  </si>
  <si>
    <t>6.ВКУПНО ЗА ОДВОДНУВАЊЕ:</t>
  </si>
  <si>
    <t>Хидраулично испитување на канализациона мрежа ЕН 1610</t>
  </si>
  <si>
    <t>Набавка, изработка и монтажа на УК ПВЦ канализациони цевки за одвод Д 300</t>
  </si>
  <si>
    <t>ком</t>
  </si>
  <si>
    <t>Набавка, изработка и монтажа на комплет арм.бет.одводни канали, спрема нацрт (МБ30)</t>
  </si>
  <si>
    <t xml:space="preserve">50% jak притисок: 68*2*2,0*0,3 </t>
  </si>
  <si>
    <t xml:space="preserve">50% слаб притисок: 68*2*2,0*0,7 </t>
  </si>
  <si>
    <t xml:space="preserve">Подупирање на ров под слаб и јак притисок во земја со широчина до 2м и длабочина 0-4м  </t>
  </si>
  <si>
    <t>Набавка и монтажа на лиено железни правоаголни сливници. Класа на оптоварување С250*/Д400; согласно со ЕН 123-2003</t>
  </si>
  <si>
    <t>Набавка, транспорт и изработка на улични вертикални сливници од бетонски вибропресовани цевки Ф400 мм</t>
  </si>
  <si>
    <t>Набавка на песок за затрпување на ровот по извршената  монтажа и испитување на инсталацијата. Затрупување на првиот слој да биде 30см.над темето од цевката со ситен песок без камења и шут со рачно набивање.</t>
  </si>
  <si>
    <t>Обележување и исколчување на трасите на каналските ровови</t>
  </si>
  <si>
    <t>6. ОДВОДНУВАЊЕ:</t>
  </si>
  <si>
    <t>5 ВКУПНО ОСВЕТЛУВАЊЕ :</t>
  </si>
  <si>
    <t>5.2  ВКУПНО ЕЛЕКТРОМОНТАЖНИ РАБОТИ:</t>
  </si>
  <si>
    <t>Припрема на комплетна документација за технички прием и предавање на корисникот за понатамошна употребА.</t>
  </si>
  <si>
    <t xml:space="preserve">Испитување на електричната инсталација со изработка на ПРОТОКОЛ- АТЕСТ од светлотехничките мерења на средна погонска. </t>
  </si>
  <si>
    <t>Мерење на отпорот на заземјувачот после завшрување со работа, со изработка на атест од мерењето од овластена фирма.</t>
  </si>
  <si>
    <t>Испорака, транспорт и монтажа на улична светилка 58W, 717lm, 4000K, IP 66 заштита, IK 09, телото на светилката е изработено од лиен алуминуиум со интегриран систем за ладење. Дивузот е изработено од калено стакло со дебелина 4мм, отпорни на удари и термички шокови. Животниот век на лед диодите е 80000h, L80B10.</t>
  </si>
  <si>
    <t>Набавка и монтажа на комплет приклучок со надворешен разводен ормар-Полиестерски со IP 65 заштита, IK-10, самогасив 960 степени со димензии 1,0м х 0,8м х 0,3м тип "S1" според препораките на EVN за улично осветлување.</t>
  </si>
  <si>
    <t xml:space="preserve">Набавка, транспорт и монтажа на челични столбови со висина од 8.0м. Столбот треба да биде заштитен со соновна боја, нијанса по желба на инвеститорот. </t>
  </si>
  <si>
    <t>Набавка и полагање на тврда ПВЦ цевка Ф=110мм во ров за вовлекување на кабли за улично светло, под сообраќајница. (премин преку мост).</t>
  </si>
  <si>
    <t>Набавка и полагање на тврда ПВЦ цевка Ф=70мм во ров за вовлекување на кабли за улично светло, помеѓу столбови.</t>
  </si>
  <si>
    <t>Набавка и полагање на пластична покривка "ГАЛ ШТИТНИК" поставен на 20 см над кабелот.</t>
  </si>
  <si>
    <t>Набавка и полагање на лента за предупирување со натпис " Bнимание- ОПАСНО ПО ЖИВОТ"  поставена над кабелот на длабочина 20см од површината на планираната кота на теренот.</t>
  </si>
  <si>
    <t>Набавка и полагање на лента за зазјување Fe/Zn 25x24mm по целата должина на ископан ров, паралелно со каблот, со поврзување на металниот столб за звртка М8, со поврзување на сите метални делови од електричната инталација така да представува една галванска врска. Комплет се потребни накрсни плочки.</t>
  </si>
  <si>
    <t>Набавка и поставување на ситен песок како подлога за полагање на енергетски кабел, 10см над кабелот. 0,4m x 0,1m =0,04m2                            0,04m2 х1930м =77,2м3</t>
  </si>
  <si>
    <t>Поставување на анкер кошови со по 4 анкери, испорачани состолбовите и пластичната цевка Ф=50мм, Л=2м за влез и излез на каблите.</t>
  </si>
  <si>
    <t xml:space="preserve">Изработка на бетонски фундамент за поставување на челичми столбови од 8м за светилка со МБ30 на цврста и здрава подлога, така да горната рамнина биде во ниво со планираната кота на површина на теренот, со поставување на анкери во бетонот за столбовите, за поставување на ребрасто црево  Ф63мм, за повлекување на енергетски кабелски вод. 1,0m x 1,0m x 1,2 =1,2m3 </t>
  </si>
  <si>
    <t xml:space="preserve">Изработка на фундамент на надворешен кабловски  разводен ормар за улично осветлување, со димензии 0,8м х 0,8м х 0,5м од бетон МБ300 со твор 100мм за кабли монтиран така да биде 10см над теренот. Претходно ископот да се нивелира со 10см мршав бетон, со оставени анкери за монтажа на ормарот. </t>
  </si>
  <si>
    <t>Рачен ископ на земја од III категорија за фундамент за МРО, и планирање на преостанатата земја по монтажа со димензии:</t>
  </si>
  <si>
    <t>Ископ на ров во земја од III категорија за фундамент за столбови за улично светло со планирана кота на површина на теренот со механизација или рачно, со димензии:                 1,0m x 1,0m x 1,2 =1,2m3                           1,2m3 x 75 столбов =90m3</t>
  </si>
  <si>
    <t>5.2 ЕЛЕКТРОМОНТАЖНИ РАБОТИ</t>
  </si>
  <si>
    <t>5.1 ВКУПНО ПРИПРЕМНИ РАБОТИ:</t>
  </si>
  <si>
    <t>5.1 ПРИПРЕМНИ РАБОТИ</t>
  </si>
  <si>
    <t>4.ВКУПНО ЗА ГОРЕН СТРОЈ:</t>
  </si>
  <si>
    <t>Набавка,транспорт и вградување на  бетонски рабници 15/24, на темел од МB20</t>
  </si>
  <si>
    <t>4.4</t>
  </si>
  <si>
    <t>Набавка,транспорт и вградување на  бетонски рабници 5/24, на темел од МB20</t>
  </si>
  <si>
    <t>4.3</t>
  </si>
  <si>
    <t>4.2</t>
  </si>
  <si>
    <t xml:space="preserve">Набавка,транспорт и вградување на битуминизиран носив слој БНXС 16  d=7см </t>
  </si>
  <si>
    <t>4.1</t>
  </si>
  <si>
    <t>4.ГOРЕН СТРОЈ</t>
  </si>
  <si>
    <t>3.ВКУПНО ЗА ЗЕМЈАНИ РАБОТИ:</t>
  </si>
  <si>
    <t>Машински ископ на земја во широк откоп  III и IV категорија  со утовар и транспорт до локација до 50м.</t>
  </si>
  <si>
    <t>3. ЗЕМЈАНИ РАБОТИ</t>
  </si>
  <si>
    <t>2.ВКУПНО ЗА ПРЕТХОДНИ РАБОТИ</t>
  </si>
  <si>
    <t>Обележување и осигурање на трасата и обноновување на кривини со помош на геометарско снимање.</t>
  </si>
  <si>
    <t>2. ПРЕТХОДНИ РАБОТИ</t>
  </si>
  <si>
    <t>Изработка на сообраќаен проект за времена измена на режим за сообраќај</t>
  </si>
  <si>
    <t>РЕКОНСТРУКЦИЈА НА УЛИЦА СТ2 и пристапна улица ПР19, во населено место Пласница</t>
  </si>
  <si>
    <t>Машинско кршење и отстранување на асфалт со  д~7 см, со утовар и транспорт до стална депонија одредена од страна на Општината на растојание до 10.оо км</t>
  </si>
  <si>
    <t>5. ОСВЕТЛУВАЊE</t>
  </si>
  <si>
    <r>
      <t>Набавка, транспорт и монтажа на напоен кабел PPOO-A-4х</t>
    </r>
    <r>
      <rPr>
        <sz val="12"/>
        <rFont val="StobiSerif Regular"/>
        <family val="3"/>
      </rPr>
      <t>5мм2 и изработка на врска помеѓу столбовите за улчно осветлување - врска со улично. Кабелот вовлечен во пластична цевка со сува завршница кај столбот.</t>
    </r>
  </si>
  <si>
    <t xml:space="preserve">Набавка, транспорт и монтажа на напоен кабел PPOO-A-3х2.5мм2 од разводниот ормар ЕКМ 2035 до светилка поставен во столбот за улиачно осветлување. Комлет се поврзува на двата краеви. </t>
  </si>
  <si>
    <t>СЕ ВКУПНО</t>
  </si>
  <si>
    <t>РЕКАПИТУЛАР - РЕКОНСТРУКЦИЈА НА УЛИЦА СТ2 и пристапна улица ПР19, во населено место Пласница</t>
  </si>
  <si>
    <t>Непредвидени
 работи 10%</t>
  </si>
  <si>
    <t>Потпис и печат</t>
  </si>
  <si>
    <t>ВКУПНО ЗА ОПШТИНА ПЛАСНИЦА (ден. без ДДВ):</t>
  </si>
  <si>
    <r>
      <t>ВКУПНО ЗА ОПШТИНА</t>
    </r>
    <r>
      <rPr>
        <b/>
        <sz val="12"/>
        <color rgb="FF000000"/>
        <rFont val="StobiSerif Regular"/>
        <family val="3"/>
      </rPr>
      <t xml:space="preserve"> ДОЛНЕНИ (</t>
    </r>
    <r>
      <rPr>
        <b/>
        <sz val="12"/>
        <color indexed="8"/>
        <rFont val="StobiSerif Regular"/>
        <family val="3"/>
      </rPr>
      <t>ден. без ДДВ):</t>
    </r>
  </si>
  <si>
    <t xml:space="preserve"> Реконструкција на локална улица во с.Житоше-Делница 1</t>
  </si>
  <si>
    <t>ВКУПНО ЗА ОПШТИНА МАКЕДОНСКИ БРОД (ден. без ДДВ):</t>
  </si>
  <si>
    <t>3.10.9.5</t>
  </si>
  <si>
    <t>2.7</t>
  </si>
  <si>
    <t>Набавка, транспорт и вградување на подобрена постелка од кршен камен до d=20см со разистирање, валирање и збивање до потребна збиеност</t>
  </si>
  <si>
    <t>4.43</t>
  </si>
  <si>
    <t>4.52</t>
  </si>
  <si>
    <t xml:space="preserve">Обележување на трасата за полагање на кабел за осветлување на улицаа од кружен тек до мост на река. </t>
  </si>
  <si>
    <t>Реконструкција на локална улица Васко Карангелевски.</t>
  </si>
  <si>
    <t>Реконструкција на локална улица СТ2, во населено место Пласница</t>
  </si>
  <si>
    <t>2.64</t>
  </si>
  <si>
    <t>Рушење на постоечки асфалт д=7см со утовар и транспорт до локација или депонија посочена од страна на Инвеститорот-Општината до 10 км.</t>
  </si>
  <si>
    <t>4.10.6</t>
  </si>
  <si>
    <t>Набавка, транспорт и вгардување на бетонски павер елементи за тротоар поставен на ситен песок од 3-5см.</t>
  </si>
  <si>
    <t>Реконструкција на локална улица во с. Лажани ( делница 3)</t>
  </si>
  <si>
    <t>Набавка, транспорт и вградување 
на рамен канал BGF-Z SV 100 
BH=80mm со поцинкуван или 
калап од не'рѓосувачки челик со 
BG-SV Оградна решетка 
1000/147/25 MW 30/10 со сите потребни елементи.</t>
  </si>
  <si>
    <t>Гребење на постоечкиот асфалт со профилирање, стручање со д=3-7см и транспорт до депонија по избор на Општината до 10км.</t>
  </si>
  <si>
    <t xml:space="preserve">Демонтажа на постојни дрвени столбови во висина H=8m, подигање со дигалка, транспорт и одлагање во магацин. </t>
  </si>
  <si>
    <t>Изработка на насип (потребниот материјал да се искористи  од Поз 3.2)</t>
  </si>
  <si>
    <t xml:space="preserve">Изработка на подтло </t>
  </si>
  <si>
    <t>Набавка,транспорт и вградување на тампонски слој од дробен камен матријал за коловоз dmin=30 см до потребна збиеност</t>
  </si>
  <si>
    <t>2. ПРИПРЕМНИ РАБОТИ</t>
  </si>
  <si>
    <t>3. ДОЛЕН СТРОЈ</t>
  </si>
  <si>
    <t>2.ВКУПНО ЗА ПРИПРЕМНИ РАБОТИ</t>
  </si>
  <si>
    <t>3.ВКУПНО ЗА ДОЛЕН СТРОЈ:</t>
  </si>
  <si>
    <t xml:space="preserve">Изработка на стабилизирана банкина изработена од материјал ист како Т.С. 4.1 </t>
  </si>
  <si>
    <t>4. ОДВОДНУВАЊЕ</t>
  </si>
  <si>
    <t>4. ВКУПНО ЗА ОДВОДНУВАЊЕ</t>
  </si>
  <si>
    <t xml:space="preserve">Изpaбoткa нa пoдтлo co мaшинcкo вaлиpaњe и нaбивaњe, дo пocтигнyвaњe мoдyл нa cтиcливocт </t>
  </si>
  <si>
    <t>Изpaбoткa нa тaмпoнcки cлoj co мaтepиjaл oд дpoбeн камен d=30cm (Haбaвкa, тpaнcпopт, вгpaдyвaњe и кoнтpoлa нa квaлитeтoт)</t>
  </si>
  <si>
    <t>Изpaбoткa нa пocтeлкa co мaшинcкo вaлиpaњe и нaбивaњe, дo пocтигнyвaњe мoдyл нa cтиcливocт.</t>
  </si>
  <si>
    <t>Набавка, транспорт и вградување на подобрена постелка од шљунковит песоклив материјал во слоеви до d=20см со разистирање, валирање и збивање до потребна збиеност.</t>
  </si>
  <si>
    <t>Haбaвкa, тpaнcпopт и изpaбoткa нa нacип вo cлoeви oд пo 30см, co мaтepиjaл oд пoзajмиштe</t>
  </si>
  <si>
    <t>Maшинcки иcкoп дo кoтa нa вгpaдyвaњe нa cлoj пoдoбpeнa пocтeлкa и oдвoз нa мaтepиjaл вo дeпoниja дo 10км (кoти cпopeд пpoeкт)</t>
  </si>
  <si>
    <t xml:space="preserve">Ископ на ров во земја од III категорија и затрупување со набивање на земја во слоеви од по 30см, со димензии 0,8х 0,4м за полагање на енергетски кабел и лента за заземјување, со планирање и одвоз на вишокот на земја. Се комплет се плача.                                                            0,8m x 0,4m =0,32m2    0,32m2 x 1930m =617,6m3                                    </t>
  </si>
  <si>
    <t>Рачен ископ земја III кат. За улични сливници со цевки за спојување во атм.канализација    68,00 х 0,80 х 2,00</t>
  </si>
  <si>
    <t>Рачен ископ земја III кат. за  сливници  1,0 х 1,0 х 2,50 х 4</t>
  </si>
  <si>
    <t>Планирање дното на ровот на точност +-2см и разастирање на ситен песок        68,00 х 0,80 х 1,00</t>
  </si>
  <si>
    <t xml:space="preserve">ПРЕДМЕР ПРЕСМЕТКА </t>
  </si>
  <si>
    <t xml:space="preserve"> Реконструкција  Ул. Васко Карангелески - Општина Македонски Брод</t>
  </si>
  <si>
    <t>Обележување и осигурување на трасата</t>
  </si>
  <si>
    <t>Машинско рушење на постоечки асфалт од коловоз со утовар и транспорт до локација или депонија посоченаод страна на Инвеститорот -Општината</t>
  </si>
  <si>
    <t>Вадење на постоечки коловозни рабници комплет со се темелот со утовар и транспорт до локација или депониј посочена од страна на Инвеститорот -Општината</t>
  </si>
  <si>
    <t>2.62
4.9</t>
  </si>
  <si>
    <t>2.65</t>
  </si>
  <si>
    <t>Попречно сечење на постоечки асфалт d=10 см</t>
  </si>
  <si>
    <t>2.ВКУПНО ПРИПРЕМНИ РАБОТИ</t>
  </si>
  <si>
    <t>Планирање и валирање на постелка</t>
  </si>
  <si>
    <t>3.61</t>
  </si>
  <si>
    <t>Висинско дотерување на метални капаци од постоечки шахти и сливници на висина на нивелета</t>
  </si>
  <si>
    <t>3.64</t>
  </si>
  <si>
    <t>Машински ископ на земја во широк откоп III и IV категорија и ископ на канали со утовар и транспорт долокација или депонија посочена од страна на Инвеститорот -Општината.</t>
  </si>
  <si>
    <t>3.ВКУПНО ДОЛЕН СТРОЈ</t>
  </si>
  <si>
    <t>4. ГОРЕН СТРОЈ</t>
  </si>
  <si>
    <t xml:space="preserve">Набавка,транспорт и вградување на тампонски материјал од дробен камен со ф0-63мм, dmin=30см </t>
  </si>
  <si>
    <t>Набавка, транспорт и вградување на абечки слој БНХС 16А d=7см</t>
  </si>
  <si>
    <t xml:space="preserve">Набавка, транспорт и вградување на бетонски рабници 8/15 МB40 на темел од МB20 со фуги од 1см измеѓу нив и фугирање на истите со цементен малтер </t>
  </si>
  <si>
    <t xml:space="preserve">Набавка, транспорт и вградување на бетонски рабници  24/18 МB40 на темел од МB15 со фуги од 1см измеѓу  нив и фугирање на истите со цементен малтер </t>
  </si>
  <si>
    <t>Набавка, транспорт и вградување на 
бетонски павер елементи d=6см за тротоар 
поставен на ситен песок од 3-5см, нивно пеглање со вибро плоча и ситен песок помеѓу фугите</t>
  </si>
  <si>
    <t>4.ВКУПНОГОРЕН СТРОЈ</t>
  </si>
  <si>
    <t>Чистење на постоечки сливници</t>
  </si>
  <si>
    <t>5.ВКУПНО ОДВОДНУВАЊЕ</t>
  </si>
  <si>
    <t>7. ВКУПНО ЗА СООБРАЌАЈНА СИГНАЛИЗАЦИЈА И ОПРЕМА</t>
  </si>
  <si>
    <t>РЕКАПИТУЛАР - ул.„ Васко Карангелевски“:</t>
  </si>
  <si>
    <t>СЕ ВКУПНО за ул.„ Васко Карангелевски“: (ден. без ДДВ):</t>
  </si>
  <si>
    <t>ЗАШТИТНИ МЕРКИ НА КОСИНА 3 И КОСИАН 4 СО ПРИМЕНА НА МРЕЖИ - Реконструкција на улица од река Треска до градските гробишта во Македонски Брод</t>
  </si>
  <si>
    <t>1. ПОДГОТВИТЕЛНИ РАБОТИ</t>
  </si>
  <si>
    <t>1.1</t>
  </si>
  <si>
    <t>Организација на градилиште и обезбедување на сите пропратни објекти за соодветен пристап до локација.</t>
  </si>
  <si>
    <t>Изработка на сообраќајно решение за времен ражим на сообраќај</t>
  </si>
  <si>
    <t>1.ВКУПНО ПОДГОТВИТЕЛНИ РАБОТИ</t>
  </si>
  <si>
    <t>2. ЗЕМЈАНИ РАБОТИ</t>
  </si>
  <si>
    <t>Кавење на нестабилни и лабави блокови од карпестата косина (над патот) Чистење на површините на кои што се предвидени мерки за заштита. Потребно е да се изврши чистење на површините од вегетација, кавење на олабавени блокови, со ископ во ножицата на косината за да се отстрани одронетиот материјал вдолж дното на косината. Во долните зони кавењето може да се изведува машински, додека во горните делови на косината се изведува рачно кавење. Утовар и транспорт на материјалот до одлагалиште од 10 km. Во позицијата се вклучени и сите потребни средства, материјал и работна рака. Ако се минира, изведувачот се обврзува да достави план за минирање</t>
  </si>
  <si>
    <t>2.ВКУПНО ЗЕМЈАНИ РАБОТИ</t>
  </si>
  <si>
    <t>3. ГЕОТЕХНИЧКИ РАБОТИ</t>
  </si>
  <si>
    <t>Поставување на заштитна мрежа со бетонски тегови во ножицата од косината. Набавка, транспорт, припрема и поставување на челична, двојно вртена, поцинкована мрежа со дебелина до 3 mm, димензии на отвори 8x10 cm, меѓусебно поврзување на мрежите со "прстени" поставени на растојание од 20 cm и прицврстени на круната од косината со челични анкери Ø25 mm, поставени на растојание од 1.5 - 3.0 m, со должина L = 0.5 - 1.0 m. Јакост на затегање на мрежата: 350 - 550 N/mm2 согласно EN 10223-3 и толеранција на мрежата во согласност со EN 10218. Затегање со бетонски тегови во ножицата од косината изработени од марка бетон МБ 30 и димензии 30 х 30 х 10 cm, кои се поставуваат на хоризонтално растојание од 1.5 m. Куката од бетонските тегови претставува челична шипка Ø12 mm. Антикорозивна заштита со поцинкување на мрежата по класа А (class A) според EN 10244-2. Во позицијата се вклучени и сите потребни средства, материјал и работна рака.Косина 3 (0+710.00 до 0+756.00) L=55.0m, h=10.0m.Косина 4 (0+827.00 до 0+890.00) L=63.0m, h=8.0m. Калкуриран е и преклоп</t>
  </si>
  <si>
    <t>Поставување на челична сајла за прицврстување на патарската заштитна мрежа на врвот од косината. Набака, транспорт и вградување на челична сајла Ø16 mm (UNI EN 12385-4), поцинкувана по класа Б (class B) во согласност со UNI EN 10264-2. Осигурувањето на сајлата од заштитната мрежа се врши со челични анкери со пречник Ø25 mm и должина L = 3.0 m, поставени на краевите од мрежата. Оваа позиција ги вклучува анкерите и инјекционата смеса и останатата опрема за осигурување на челичната сајла. Во позицијата се вклучени и сите потребни средства, материјали и работна рака..Косина 3 (0+710.00 до 0+756.00) L=55.0m, h=10.0m. Косина 4 (0+827.00 до 0+890.00) L=63.0m, h=8.0m</t>
  </si>
  <si>
    <t>3.ВКУПНО ГЕОТЕХНИЧКИ РАБОТИ</t>
  </si>
  <si>
    <t>4.ОСТАНАТИ РАБОТИ</t>
  </si>
  <si>
    <t>Демонтажа на градилиште и објекти, отстранување на неврзани материјали и транспорт до депонија</t>
  </si>
  <si>
    <t>4.ВКУПНО ОСТАНАТИ РАБОТИ</t>
  </si>
  <si>
    <r>
      <t xml:space="preserve">РЕКАПИТУЛАР - Општина </t>
    </r>
    <r>
      <rPr>
        <b/>
        <sz val="12"/>
        <rFont val="StobiSerif Regular"/>
        <family val="3"/>
      </rPr>
      <t>Македонски Брод</t>
    </r>
  </si>
  <si>
    <r>
      <t xml:space="preserve">СЕ ВКУПНО за ул.„ </t>
    </r>
    <r>
      <rPr>
        <b/>
        <sz val="12"/>
        <rFont val="StobiSerif Regular"/>
        <family val="3"/>
      </rPr>
      <t xml:space="preserve">Васко Карангелевски </t>
    </r>
    <r>
      <rPr>
        <b/>
        <sz val="12"/>
        <color indexed="8"/>
        <rFont val="StobiSerif Regular"/>
        <family val="3"/>
      </rPr>
      <t>“:</t>
    </r>
  </si>
  <si>
    <r>
      <t>СЕ ВКУПНО ОПШТИНА</t>
    </r>
    <r>
      <rPr>
        <b/>
        <sz val="12"/>
        <color indexed="10"/>
        <rFont val="StobiSerif Regular"/>
        <family val="3"/>
      </rPr>
      <t xml:space="preserve"> </t>
    </r>
    <r>
      <rPr>
        <b/>
        <sz val="12"/>
        <rFont val="StobiSerif Regular"/>
        <family val="3"/>
      </rPr>
      <t>Македонски Брод</t>
    </r>
    <r>
      <rPr>
        <b/>
        <sz val="12"/>
        <color indexed="8"/>
        <rFont val="StobiSerif Regular"/>
        <family val="3"/>
      </rPr>
      <t xml:space="preserve"> (ден. без ДДВ):</t>
    </r>
  </si>
  <si>
    <t>СЕ ВКУПНО за ЗАШТИТНИ МЕРКИ НА КОСИНА 3 И КОСИНА 4 СО ПРИМЕНА НА МРЕЖИ - Реконструкција на улица од река Треска до градските гробишта во Македонски Брод</t>
  </si>
  <si>
    <t xml:space="preserve"> Заштитни мерки на косина 3 и косина 4 со примена на мрежи на улица од река Треска до градските гробишта во Македонски Брод</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</si>
  <si>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t>
  </si>
  <si>
    <t>6.3 СООБРАЌАЈНА ОПРЕМА</t>
  </si>
  <si>
    <t>Набавка, транспорт и поставување на сообраќајни знаци со облик на правоаголник со димензии L=600 mm H=900 mm, класа на ретрорефлексија II</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</si>
  <si>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</si>
  <si>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со облик на правоаголник со димензии L=900 mm H=600 mm, класа на ретрорефлексија II</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</si>
  <si>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</si>
  <si>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Набавка, транспорт, ископ и бетонирање на темели за носачи на сообраќајни знаци и опрема со бетон најмалку МБ20 и димензии најмалку 40/40/50 cm</t>
  </si>
  <si>
    <t>Демонтажа  и транспорт до депо (локација одредена од општина) на постојна вертикална сигнализација (сообраќаен знак/знаци и носач)</t>
  </si>
  <si>
    <t>Набавка и транспорт, чистење на коловозна површина, маркирање и изведување на тенкослојни напречни и останати  рефлектирачки ознаки и натписи во бела боја</t>
  </si>
  <si>
    <t>10.6</t>
  </si>
  <si>
    <t>Набавка, транспорт и поставување на сообраќајни огледала со облик на круг со дијаметар D=600 mm со надворешен раб со рефлектирачки наизменични полиња во црвена и бела боја</t>
  </si>
  <si>
    <t>Набавка, транспорт и поставување на челична заштитна ограда од тип N2, W3 (2,0)</t>
  </si>
  <si>
    <t>Набавка, транспорт и поставување на почетна - завршна конструкција на челична заштитна ограда од тип N2, W3 (2,0) со должина L=12 m</t>
  </si>
  <si>
    <t>10.4</t>
  </si>
  <si>
    <t>Набавка, транспорт и поставување на опрема за означување на работ на коловоз -  Рефлектирачки тела на челична заштитна ограда</t>
  </si>
  <si>
    <t>Набавка, транспорт и поставување на направи за смирување на сообраќајот - Гумена вештачка издаденост делумно плато со димензии L=3000 mm W=1700 mm и H=70 mm</t>
  </si>
  <si>
    <t>Набавка, транспорт и поставување на опрема за означување препреки - табли за означување на постојана бочна препрека со димензии L = 250 mm и H = 1000 mm, класа на ретрорефлексија II</t>
  </si>
  <si>
    <r>
      <t>Набавка, транспорт и поставување на направи за смирување на сообраќајот - Вибрациски ленти во</t>
    </r>
    <r>
      <rPr>
        <sz val="12"/>
        <color rgb="FFFF0000"/>
        <rFont val="StobiSerif Regular"/>
        <family val="3"/>
      </rPr>
      <t xml:space="preserve"> </t>
    </r>
    <r>
      <rPr>
        <sz val="12"/>
        <rFont val="StobiSerif Regular"/>
        <family val="3"/>
      </rPr>
      <t>сетови</t>
    </r>
  </si>
  <si>
    <t>Набавка, транспорт и поставување на направи за смирување на сообраќајот - Гумена вештачка издаденост со конвексен обллик од тип В со димензии L=500 mm, W=1200 mm и H=70 mm</t>
  </si>
  <si>
    <t>Набавка, транспорт и поставување на направи за смирување на сообраќајот - Почетно/завршни елементи на гумена вештачка издаденост со конвексен профил од тип В, со димензии L=250 mm, W=1200 mm и H=70 mm</t>
  </si>
  <si>
    <t>Набавка, транспорт и поставување на челична заштитна ограда од тип H1W1</t>
  </si>
  <si>
    <t xml:space="preserve">Набавка, транспорт и поставување на почетна и завршна конструкција на челична заштитна ограда од тип H1W1 со должина L=4 m </t>
  </si>
  <si>
    <t>ВКУПНО за 6. СООБРАЌАЈНА СИГНАЛИЗАЦИЈА И ОПРЕМА:</t>
  </si>
  <si>
    <t>Набавка, транспорт и поставување на челична заштитна ограда од тип N2W3</t>
  </si>
  <si>
    <t>СЕ ВКУПНО - Реконструкција на локална улица во с. Лажани (делница 2)</t>
  </si>
  <si>
    <t>Набавка, транспорт и поставување на опрема за означување на препреки - табли за означување на остра кривина  со облик на правоаголник со димензии L=1500 mm H=500 mm, класа на ретрорефлексија II</t>
  </si>
  <si>
    <t>Набавка, транспорт и поставување на опрема за означување на препреки - табли за означување на остра кривина  со облик на квадрат со димензии L=500 mm, класа на ретрорефлексија II</t>
  </si>
  <si>
    <t>Набавка, транспорт и поставување на гумени столпчиња во црвена боја со рефлектирачки полиња во бела боја со висина H=75 mm и дијаметар D=60 mm</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</si>
  <si>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Во случај на спроведен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</si>
  <si>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режимот на сообраќај. Во случај на спроведен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</si>
  <si>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6. ВКУПНО ЗА СООБРАЌАЈНА СИГНАЛИЗАЦИЈА И ОПРЕМА (Делница 2 и Делница 3)</t>
  </si>
  <si>
    <t>ВКУПНО за 6. СООБРАЌАЈНА СИГНАЛИЗАЦИЈА И ОПРЕМА (Делница 2 и Делница 3):</t>
  </si>
  <si>
    <t>СЕ ВКУПНО - Реконструкција на локална улица во с. Лажани (делница 3)</t>
  </si>
  <si>
    <t>Набавка, транспорт и поставување на сообраќајни знаци со облик на правоаголник со димензии L=900 mm H=350 mm, класа на ретрорефлексија II</t>
  </si>
  <si>
    <t>Набавка, транспорт и поставување на сообраќајни знаци со облик на квадрат со димензии L=900 mm, класа на ретрорефлексија II</t>
  </si>
  <si>
    <r>
      <t>БАРАЊЕ ЗА ПОНУДИ - Тендер 7 - Дел  1
Реф. Бр.: LRCP-9034-MK-RFB-A.2.1.7 - Тендер 7</t>
    </r>
    <r>
      <rPr>
        <b/>
        <sz val="12"/>
        <color indexed="10"/>
        <rFont val="StobiSerif Regular"/>
        <family val="3"/>
      </rPr>
      <t xml:space="preserve"> </t>
    </r>
    <r>
      <rPr>
        <b/>
        <sz val="12"/>
        <rFont val="StobiSerif Regular"/>
        <family val="3"/>
      </rPr>
      <t>-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</si>
  <si>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БАРАЊЕ ЗА ПОНУДИ - Тендер 7- Дел 1-Анекс Бр.1
Реф. Бр.: LRCP-9034-9210 MK-RFB-A.2.1.7 - Тендер 7 -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</si>
  <si>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r>
      <t>БАРАЊЕ ЗА ПОНУДИ - Тендер 7 - Дел 1 - АНЕКС БР. 1
Реф. Бр.: LRCP-9034-9210-MK-RFB-A.2.1.7 - Тендер 7</t>
    </r>
    <r>
      <rPr>
        <b/>
        <sz val="12"/>
        <color indexed="10"/>
        <rFont val="StobiSerif Regular"/>
        <family val="3"/>
      </rPr>
      <t xml:space="preserve"> </t>
    </r>
    <r>
      <rPr>
        <b/>
        <sz val="12"/>
        <rFont val="StobiSerif Regular"/>
        <family val="3"/>
      </rPr>
      <t>-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</si>
  <si>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БАРАЊЕ ЗА ПОНУДИ - Тендер 7 - Дел 1 - АНЕКС БР. 1
Реф. Бр.: LRCP-9034-9210-MK-RFB-A.2.1.7 - Тендер 7 -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</si>
  <si>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БАРАЊЕ ЗА ПОНУДИ - Тендер 7 - Дел 1 - АНЕКС БР. 1
Реф. Бр.: LRCP-9034-9210-MK-RFB-A.2.1.7 - Тендер 7 -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 
</t>
  </si>
  <si>
    <t>Реконструкција на локална улица во с.Лажани-Делница 2</t>
  </si>
  <si>
    <t>Реконструкција на локална улица во с.Лажани-Делница 3</t>
  </si>
  <si>
    <t xml:space="preserve">ТЕНДЕР 7/ДЕЛ 1- РЕКАПИТУЛАР </t>
  </si>
  <si>
    <t>СЕ ВКУПНО ТЕНДЕР 7 ДЕЛ 1 (ден. без ДДВ):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</si>
</sst>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_-;\-* #,##0.00_-;_-* &quot;-&quot;??_-;_-@_-"/>
    <numFmt numFmtId="165" formatCode="#,##0.00\ _д_е_н_."/>
    <numFmt numFmtId="166" formatCode="_-* #,##0.00\ &quot;ден.&quot;_-;\-* #,##0.00\ &quot;ден.&quot;_-;_-* &quot;-&quot;??\ &quot;ден.&quot;_-;_-@_-"/>
  </numFmts>
  <fonts count="32" x14ac:knownFonts="1">
    <font>
      <sz val="11"/>
      <color theme="1"/>
      <name val="Calibri"/>
      <family val="2"/>
      <scheme val="minor"/>
    </font>
    <font>
      <sz val="11"/>
      <color indexed="8"/>
      <name val="StobiSerif Regular"/>
      <family val="3"/>
    </font>
    <font>
      <b/>
      <sz val="12"/>
      <name val="StobiSerif Regular"/>
      <family val="3"/>
    </font>
    <font>
      <b/>
      <sz val="12"/>
      <color indexed="10"/>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sz val="12"/>
      <color theme="1"/>
      <name val="Calibri"/>
      <family val="2"/>
      <scheme val="minor"/>
    </font>
    <font>
      <sz val="8"/>
      <name val="Calibri"/>
      <family val="2"/>
      <scheme val="minor"/>
    </font>
    <font>
      <sz val="11"/>
      <color rgb="FFFF0000"/>
      <name val="Calibri"/>
      <family val="2"/>
      <scheme val="minor"/>
    </font>
    <font>
      <sz val="11"/>
      <name val="Calibri"/>
      <family val="2"/>
      <scheme val="minor"/>
    </font>
    <font>
      <sz val="12"/>
      <name val="Arial"/>
      <family val="2"/>
    </font>
    <font>
      <sz val="11"/>
      <color indexed="8"/>
      <name val="Calibri"/>
      <family val="2"/>
    </font>
    <font>
      <b/>
      <sz val="12"/>
      <color indexed="8"/>
      <name val="Times New Roman"/>
      <family val="1"/>
    </font>
    <font>
      <sz val="11"/>
      <color rgb="FF00B050"/>
      <name val="StobiSerif Regular"/>
      <family val="3"/>
    </font>
    <font>
      <sz val="11"/>
      <color rgb="FF00B050"/>
      <name val="Calibri"/>
      <family val="2"/>
      <scheme val="minor"/>
    </font>
    <font>
      <i/>
      <sz val="11"/>
      <color theme="1"/>
      <name val="Calibri"/>
      <family val="2"/>
      <charset val="204"/>
      <scheme val="minor"/>
    </font>
    <font>
      <b/>
      <sz val="12"/>
      <color rgb="FF000000"/>
      <name val="StobiSerif Regular"/>
      <family val="3"/>
    </font>
    <font>
      <b/>
      <sz val="11"/>
      <color theme="1"/>
      <name val="StobiSerif Regular"/>
      <family val="3"/>
    </font>
    <font>
      <sz val="12"/>
      <color indexed="8"/>
      <name val="Calibri"/>
      <family val="2"/>
    </font>
    <font>
      <b/>
      <sz val="12"/>
      <name val="StobiSerifRegular"/>
    </font>
    <font>
      <sz val="12"/>
      <color rgb="FF000000"/>
      <name val="StobiSerif Regular"/>
      <family val="3"/>
    </font>
    <font>
      <sz val="10"/>
      <name val="Arial"/>
      <family val="2"/>
      <charset val="204"/>
    </font>
    <font>
      <sz val="12"/>
      <color rgb="FFFF0000"/>
      <name val="StobiSerif Regular"/>
      <family val="3"/>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6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medium">
        <color indexed="64"/>
      </bottom>
      <diagonal/>
    </border>
  </borders>
  <cellStyleXfs count="3">
    <xf numFmtId="0" fontId="0" fillId="0" borderId="0"/>
    <xf numFmtId="0" fontId="20" fillId="0" borderId="0"/>
    <xf numFmtId="0" fontId="30" fillId="0" borderId="0" applyNumberFormat="0" applyFont="0" applyFill="0" applyBorder="0" applyAlignment="0" applyProtection="0">
      <alignment vertical="top"/>
    </xf>
  </cellStyleXfs>
  <cellXfs count="714">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7" fillId="2" borderId="0" xfId="0" applyNumberFormat="1" applyFont="1" applyFill="1" applyAlignment="1">
      <alignment vertical="center" wrapText="1"/>
    </xf>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2" borderId="23" xfId="0" applyFont="1" applyFill="1" applyBorder="1" applyAlignment="1">
      <alignment horizontal="right" wrapText="1"/>
    </xf>
    <xf numFmtId="165" fontId="12" fillId="2" borderId="0" xfId="0" applyNumberFormat="1" applyFont="1" applyFill="1" applyAlignment="1">
      <alignment horizontal="center"/>
    </xf>
    <xf numFmtId="0" fontId="5" fillId="2" borderId="9" xfId="0" applyFont="1" applyFill="1" applyBorder="1" applyAlignment="1">
      <alignment vertical="center" wrapText="1"/>
    </xf>
    <xf numFmtId="4" fontId="2" fillId="2" borderId="0" xfId="0" applyNumberFormat="1" applyFont="1" applyFill="1" applyAlignment="1">
      <alignment horizontal="left" vertical="center" wrapText="1"/>
    </xf>
    <xf numFmtId="4" fontId="14" fillId="2" borderId="0" xfId="0" applyNumberFormat="1" applyFont="1" applyFill="1" applyAlignment="1">
      <alignment horizontal="center" vertical="center" wrapText="1"/>
    </xf>
    <xf numFmtId="0" fontId="15" fillId="0" borderId="0" xfId="0" applyFont="1"/>
    <xf numFmtId="0" fontId="10" fillId="2" borderId="29" xfId="0" applyFont="1" applyFill="1" applyBorder="1" applyAlignment="1">
      <alignment horizontal="right" wrapText="1"/>
    </xf>
    <xf numFmtId="0" fontId="10" fillId="2" borderId="31" xfId="0" applyFont="1" applyFill="1" applyBorder="1" applyAlignment="1">
      <alignment horizontal="right" wrapText="1"/>
    </xf>
    <xf numFmtId="0" fontId="2" fillId="2" borderId="33" xfId="0" applyFont="1" applyFill="1" applyBorder="1" applyAlignment="1">
      <alignment horizontal="center" vertical="center" wrapText="1"/>
    </xf>
    <xf numFmtId="0" fontId="17" fillId="2" borderId="0" xfId="0" applyFont="1" applyFill="1" applyAlignment="1">
      <alignment wrapText="1"/>
    </xf>
    <xf numFmtId="0" fontId="17" fillId="0" borderId="0" xfId="0" applyFont="1" applyAlignment="1">
      <alignment wrapText="1"/>
    </xf>
    <xf numFmtId="0" fontId="11" fillId="2" borderId="10" xfId="0" applyFont="1" applyFill="1" applyBorder="1" applyAlignment="1">
      <alignment vertical="center" wrapText="1"/>
    </xf>
    <xf numFmtId="0" fontId="11" fillId="2" borderId="10" xfId="0" applyFont="1" applyFill="1" applyBorder="1" applyAlignment="1">
      <alignment horizontal="right" wrapText="1"/>
    </xf>
    <xf numFmtId="0" fontId="11" fillId="2" borderId="16" xfId="0" applyFont="1" applyFill="1" applyBorder="1" applyAlignment="1">
      <alignment vertical="center" wrapText="1"/>
    </xf>
    <xf numFmtId="0" fontId="11" fillId="2" borderId="16" xfId="0" applyFont="1" applyFill="1" applyBorder="1" applyAlignment="1">
      <alignment horizontal="right" wrapText="1"/>
    </xf>
    <xf numFmtId="0" fontId="5" fillId="2" borderId="16" xfId="0" applyFont="1" applyFill="1" applyBorder="1" applyAlignment="1">
      <alignment horizontal="right" wrapText="1"/>
    </xf>
    <xf numFmtId="41" fontId="5" fillId="2" borderId="36" xfId="0" applyNumberFormat="1" applyFont="1" applyFill="1" applyBorder="1" applyAlignment="1">
      <alignment horizontal="right" vertical="center" wrapText="1"/>
    </xf>
    <xf numFmtId="41" fontId="6" fillId="0" borderId="10" xfId="0" applyNumberFormat="1" applyFont="1" applyBorder="1"/>
    <xf numFmtId="41" fontId="6" fillId="0" borderId="8" xfId="0" applyNumberFormat="1" applyFont="1" applyBorder="1"/>
    <xf numFmtId="41" fontId="6" fillId="0" borderId="35" xfId="0" applyNumberFormat="1" applyFont="1" applyBorder="1"/>
    <xf numFmtId="2" fontId="6" fillId="0" borderId="22" xfId="0" applyNumberFormat="1" applyFont="1" applyBorder="1" applyAlignment="1">
      <alignment horizontal="center" vertical="center"/>
    </xf>
    <xf numFmtId="9" fontId="6" fillId="0" borderId="22" xfId="0" applyNumberFormat="1" applyFont="1" applyBorder="1" applyAlignment="1">
      <alignment horizontal="center" vertical="center" wrapText="1"/>
    </xf>
    <xf numFmtId="2" fontId="6" fillId="0" borderId="38" xfId="0" applyNumberFormat="1" applyFont="1" applyBorder="1" applyAlignment="1">
      <alignment horizontal="center" vertical="center"/>
    </xf>
    <xf numFmtId="2" fontId="5" fillId="2" borderId="10" xfId="0" applyNumberFormat="1"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0" fontId="2" fillId="2" borderId="16" xfId="0"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41" fontId="2" fillId="2" borderId="17" xfId="0" applyNumberFormat="1" applyFont="1" applyFill="1" applyBorder="1" applyAlignment="1">
      <alignment horizontal="center" vertical="center" wrapText="1"/>
    </xf>
    <xf numFmtId="0" fontId="2" fillId="2" borderId="32" xfId="0" applyFont="1" applyFill="1" applyBorder="1" applyAlignment="1">
      <alignment horizontal="center" vertical="center" wrapText="1"/>
    </xf>
    <xf numFmtId="1" fontId="2" fillId="2" borderId="33" xfId="0" applyNumberFormat="1" applyFont="1" applyFill="1" applyBorder="1" applyAlignment="1">
      <alignment horizontal="center" vertical="center" wrapText="1"/>
    </xf>
    <xf numFmtId="1" fontId="2" fillId="2" borderId="3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29" xfId="0" applyFont="1" applyFill="1" applyBorder="1" applyAlignment="1">
      <alignment vertical="center" wrapText="1"/>
    </xf>
    <xf numFmtId="41" fontId="5" fillId="2" borderId="17" xfId="0" applyNumberFormat="1" applyFont="1" applyFill="1" applyBorder="1" applyAlignment="1">
      <alignment horizontal="right" wrapText="1"/>
    </xf>
    <xf numFmtId="41" fontId="5" fillId="2" borderId="11" xfId="0" applyNumberFormat="1" applyFont="1" applyFill="1" applyBorder="1" applyAlignment="1">
      <alignment horizontal="right" wrapText="1"/>
    </xf>
    <xf numFmtId="0" fontId="5" fillId="2" borderId="16" xfId="0" applyFont="1" applyFill="1" applyBorder="1" applyAlignment="1">
      <alignment vertical="center" wrapText="1"/>
    </xf>
    <xf numFmtId="0" fontId="9" fillId="2" borderId="25" xfId="0" applyFont="1" applyFill="1" applyBorder="1" applyAlignment="1">
      <alignment horizontal="right" wrapText="1"/>
    </xf>
    <xf numFmtId="0" fontId="9" fillId="2" borderId="28" xfId="0" applyFont="1" applyFill="1" applyBorder="1" applyAlignment="1">
      <alignment horizontal="right"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1" fontId="13" fillId="2" borderId="0" xfId="0" applyNumberFormat="1" applyFont="1" applyFill="1" applyAlignment="1">
      <alignment horizontal="right" vertical="center" wrapText="1"/>
    </xf>
    <xf numFmtId="41" fontId="13" fillId="2" borderId="0" xfId="0" applyNumberFormat="1" applyFont="1" applyFill="1" applyAlignment="1">
      <alignmen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0" fontId="5"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1"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0" fontId="11" fillId="2" borderId="23" xfId="0" applyFont="1" applyFill="1" applyBorder="1" applyAlignment="1">
      <alignment horizontal="right" wrapText="1"/>
    </xf>
    <xf numFmtId="0" fontId="5" fillId="2" borderId="23" xfId="0" applyFont="1" applyFill="1" applyBorder="1" applyAlignment="1">
      <alignment horizontal="right" wrapText="1"/>
    </xf>
    <xf numFmtId="2" fontId="2" fillId="2" borderId="31"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4" fontId="2" fillId="2" borderId="10" xfId="0" applyNumberFormat="1" applyFont="1" applyFill="1" applyBorder="1" applyAlignment="1">
      <alignment horizontal="left" vertical="center" wrapText="1"/>
    </xf>
    <xf numFmtId="1" fontId="2" fillId="2" borderId="10" xfId="0" applyNumberFormat="1" applyFont="1" applyFill="1" applyBorder="1" applyAlignment="1">
      <alignment horizontal="righ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1" fontId="5" fillId="2" borderId="10" xfId="0" applyNumberFormat="1" applyFont="1" applyFill="1" applyBorder="1" applyAlignment="1">
      <alignment horizontal="right"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right" wrapText="1"/>
    </xf>
    <xf numFmtId="49" fontId="5" fillId="2" borderId="10"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1" fontId="5" fillId="2" borderId="16" xfId="0" applyNumberFormat="1" applyFont="1" applyFill="1" applyBorder="1" applyAlignment="1">
      <alignment horizontal="right" wrapText="1"/>
    </xf>
    <xf numFmtId="164" fontId="5" fillId="2" borderId="16"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0" fontId="1" fillId="0" borderId="0" xfId="0" applyFont="1"/>
    <xf numFmtId="0" fontId="13"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1" fontId="13" fillId="0" borderId="0" xfId="0" applyNumberFormat="1" applyFont="1" applyAlignment="1">
      <alignment horizontal="right" vertical="center" wrapText="1"/>
    </xf>
    <xf numFmtId="41" fontId="13" fillId="0" borderId="0" xfId="0" applyNumberFormat="1" applyFont="1" applyAlignment="1">
      <alignment vertical="center" wrapText="1"/>
    </xf>
    <xf numFmtId="0" fontId="5" fillId="2" borderId="23" xfId="0" applyFont="1" applyFill="1" applyBorder="1" applyAlignment="1">
      <alignment horizontal="center" vertical="center" wrapText="1"/>
    </xf>
    <xf numFmtId="41" fontId="5" fillId="2" borderId="24" xfId="0" applyNumberFormat="1" applyFont="1" applyFill="1" applyBorder="1" applyAlignment="1">
      <alignment vertical="center" wrapText="1"/>
    </xf>
    <xf numFmtId="0" fontId="1" fillId="0" borderId="0" xfId="0" applyFont="1" applyAlignment="1">
      <alignment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right" wrapText="1"/>
    </xf>
    <xf numFmtId="4" fontId="5" fillId="0" borderId="10" xfId="0" applyNumberFormat="1" applyFont="1" applyBorder="1" applyAlignment="1">
      <alignment wrapText="1"/>
    </xf>
    <xf numFmtId="4" fontId="5" fillId="0" borderId="10" xfId="0" applyNumberFormat="1" applyFont="1" applyBorder="1" applyAlignment="1" applyProtection="1">
      <alignment horizontal="right" wrapText="1"/>
      <protection locked="0"/>
    </xf>
    <xf numFmtId="4" fontId="0" fillId="0" borderId="0" xfId="0" applyNumberForma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10" xfId="0" applyFont="1" applyFill="1" applyBorder="1" applyAlignment="1">
      <alignment horizontal="left" wrapText="1"/>
    </xf>
    <xf numFmtId="0" fontId="5" fillId="2" borderId="8" xfId="0" applyFont="1" applyFill="1" applyBorder="1" applyAlignment="1">
      <alignment horizontal="right" wrapText="1"/>
    </xf>
    <xf numFmtId="4" fontId="5" fillId="2" borderId="8" xfId="0" applyNumberFormat="1" applyFont="1" applyFill="1" applyBorder="1" applyAlignment="1">
      <alignment horizontal="right" wrapText="1"/>
    </xf>
    <xf numFmtId="41" fontId="5" fillId="2" borderId="8" xfId="0" applyNumberFormat="1" applyFont="1" applyFill="1" applyBorder="1" applyAlignment="1">
      <alignment horizontal="right" wrapText="1"/>
    </xf>
    <xf numFmtId="41" fontId="5" fillId="2" borderId="35" xfId="0" applyNumberFormat="1" applyFont="1" applyFill="1" applyBorder="1" applyAlignment="1">
      <alignment horizontal="right" wrapText="1"/>
    </xf>
    <xf numFmtId="0" fontId="5" fillId="2" borderId="10" xfId="0" applyFont="1" applyFill="1" applyBorder="1" applyAlignment="1">
      <alignment horizontal="left" vertical="top" wrapText="1"/>
    </xf>
    <xf numFmtId="4" fontId="5" fillId="2" borderId="10" xfId="0" applyNumberFormat="1" applyFont="1" applyFill="1" applyBorder="1" applyAlignment="1">
      <alignment horizontal="right" wrapText="1"/>
    </xf>
    <xf numFmtId="41" fontId="5" fillId="2" borderId="10" xfId="0" applyNumberFormat="1" applyFont="1" applyFill="1" applyBorder="1" applyAlignment="1" applyProtection="1">
      <alignment horizontal="right" wrapText="1"/>
      <protection locked="0"/>
    </xf>
    <xf numFmtId="0" fontId="5" fillId="2" borderId="12" xfId="0" applyFont="1" applyFill="1" applyBorder="1" applyAlignment="1">
      <alignment horizontal="center" vertical="center" wrapText="1"/>
    </xf>
    <xf numFmtId="0" fontId="5" fillId="2" borderId="13" xfId="0" applyFont="1" applyFill="1" applyBorder="1" applyAlignment="1">
      <alignment horizontal="left" wrapText="1"/>
    </xf>
    <xf numFmtId="0" fontId="5" fillId="2" borderId="33" xfId="0" applyFont="1" applyFill="1" applyBorder="1" applyAlignment="1">
      <alignment horizontal="right" wrapText="1"/>
    </xf>
    <xf numFmtId="4" fontId="5" fillId="2" borderId="33" xfId="0" applyNumberFormat="1" applyFont="1" applyFill="1" applyBorder="1" applyAlignment="1">
      <alignment horizontal="right" wrapText="1"/>
    </xf>
    <xf numFmtId="41" fontId="5" fillId="2" borderId="33" xfId="0" applyNumberFormat="1" applyFont="1" applyFill="1" applyBorder="1" applyAlignment="1" applyProtection="1">
      <alignment horizontal="right" wrapText="1"/>
      <protection locked="0"/>
    </xf>
    <xf numFmtId="41" fontId="5" fillId="2" borderId="14" xfId="0" applyNumberFormat="1" applyFont="1" applyFill="1" applyBorder="1" applyAlignment="1">
      <alignment horizontal="right" wrapText="1"/>
    </xf>
    <xf numFmtId="3" fontId="2" fillId="0" borderId="27" xfId="0" applyNumberFormat="1" applyFont="1" applyBorder="1" applyAlignment="1">
      <alignment wrapText="1"/>
    </xf>
    <xf numFmtId="0" fontId="19" fillId="0" borderId="27" xfId="0" applyFont="1" applyBorder="1"/>
    <xf numFmtId="0" fontId="19" fillId="0" borderId="0" xfId="0" applyFont="1"/>
    <xf numFmtId="0" fontId="5" fillId="2" borderId="49" xfId="0" applyFont="1" applyFill="1" applyBorder="1" applyAlignment="1">
      <alignment vertical="center" wrapText="1"/>
    </xf>
    <xf numFmtId="41" fontId="5" fillId="2" borderId="13" xfId="0" applyNumberFormat="1" applyFont="1" applyFill="1" applyBorder="1" applyAlignment="1">
      <alignment horizontal="right" wrapText="1"/>
    </xf>
    <xf numFmtId="0" fontId="5" fillId="2" borderId="8" xfId="0" applyFont="1" applyFill="1" applyBorder="1" applyAlignment="1">
      <alignment vertical="center" wrapText="1"/>
    </xf>
    <xf numFmtId="1" fontId="5" fillId="2" borderId="7"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164" fontId="5" fillId="2" borderId="8" xfId="0" applyNumberFormat="1" applyFont="1" applyFill="1" applyBorder="1" applyAlignment="1">
      <alignment horizontal="right" wrapText="1"/>
    </xf>
    <xf numFmtId="41" fontId="2" fillId="2" borderId="38" xfId="0" applyNumberFormat="1" applyFont="1" applyFill="1" applyBorder="1" applyAlignment="1">
      <alignment horizontal="right" vertical="center" wrapText="1"/>
    </xf>
    <xf numFmtId="41" fontId="13" fillId="2" borderId="0" xfId="0" applyNumberFormat="1" applyFont="1" applyFill="1" applyAlignment="1">
      <alignment horizontal="right" vertical="center" wrapText="1"/>
    </xf>
    <xf numFmtId="2" fontId="2" fillId="2" borderId="16" xfId="0" applyNumberFormat="1"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41" fontId="2" fillId="2" borderId="16" xfId="0" applyNumberFormat="1" applyFont="1" applyFill="1" applyBorder="1" applyAlignment="1">
      <alignment horizontal="left" vertical="center" wrapText="1"/>
    </xf>
    <xf numFmtId="41" fontId="2" fillId="2" borderId="10" xfId="0" applyNumberFormat="1" applyFont="1" applyFill="1" applyBorder="1" applyAlignment="1">
      <alignment horizontal="right" vertical="center" wrapText="1"/>
    </xf>
    <xf numFmtId="41" fontId="2" fillId="2" borderId="10" xfId="0" applyNumberFormat="1" applyFont="1" applyFill="1" applyBorder="1" applyAlignment="1">
      <alignment vertical="center" wrapText="1"/>
    </xf>
    <xf numFmtId="165" fontId="21" fillId="0" borderId="0" xfId="0" applyNumberFormat="1" applyFont="1" applyAlignment="1">
      <alignment horizontal="center"/>
    </xf>
    <xf numFmtId="0" fontId="5" fillId="0" borderId="9" xfId="0" applyFont="1" applyBorder="1" applyAlignment="1">
      <alignment vertical="center"/>
    </xf>
    <xf numFmtId="0" fontId="5" fillId="0" borderId="49" xfId="0" applyFont="1" applyBorder="1" applyAlignment="1">
      <alignment vertical="center"/>
    </xf>
    <xf numFmtId="2" fontId="5" fillId="0" borderId="10" xfId="0" applyNumberFormat="1" applyFont="1" applyBorder="1" applyAlignment="1"/>
    <xf numFmtId="2" fontId="5" fillId="0" borderId="45" xfId="0" applyNumberFormat="1" applyFont="1" applyBorder="1" applyAlignment="1"/>
    <xf numFmtId="0" fontId="5" fillId="2" borderId="13" xfId="0" applyFont="1" applyFill="1" applyBorder="1" applyAlignment="1">
      <alignment vertical="center" wrapText="1"/>
    </xf>
    <xf numFmtId="0" fontId="5" fillId="2" borderId="21" xfId="0" applyFont="1" applyFill="1" applyBorder="1" applyAlignment="1">
      <alignment vertical="center" wrapText="1"/>
    </xf>
    <xf numFmtId="0" fontId="5" fillId="2" borderId="54" xfId="0" applyFont="1" applyFill="1" applyBorder="1" applyAlignment="1">
      <alignment vertical="center" wrapText="1"/>
    </xf>
    <xf numFmtId="41" fontId="2" fillId="2" borderId="55" xfId="0" applyNumberFormat="1" applyFont="1" applyFill="1" applyBorder="1" applyAlignment="1">
      <alignment vertical="center" wrapText="1"/>
    </xf>
    <xf numFmtId="0" fontId="5" fillId="2" borderId="32" xfId="0" applyFont="1" applyFill="1" applyBorder="1" applyAlignment="1">
      <alignment horizontal="center" vertical="center" wrapText="1"/>
    </xf>
    <xf numFmtId="49" fontId="5" fillId="2" borderId="33" xfId="0" applyNumberFormat="1" applyFont="1" applyFill="1" applyBorder="1" applyAlignment="1">
      <alignment horizontal="center"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41" fontId="2" fillId="2" borderId="55" xfId="0" applyNumberFormat="1" applyFont="1" applyFill="1" applyBorder="1" applyAlignment="1">
      <alignment horizontal="right" vertical="center" wrapText="1"/>
    </xf>
    <xf numFmtId="41" fontId="2" fillId="2" borderId="20" xfId="0" applyNumberFormat="1" applyFont="1" applyFill="1" applyBorder="1" applyAlignment="1">
      <alignment horizontal="right" vertical="center" wrapText="1"/>
    </xf>
    <xf numFmtId="0" fontId="5" fillId="2" borderId="49" xfId="0" applyFont="1" applyFill="1" applyBorder="1" applyAlignment="1">
      <alignment horizontal="center" vertical="center" wrapText="1"/>
    </xf>
    <xf numFmtId="164" fontId="5" fillId="2" borderId="33" xfId="0" applyNumberFormat="1" applyFont="1" applyFill="1" applyBorder="1" applyAlignment="1">
      <alignment horizontal="right" wrapText="1"/>
    </xf>
    <xf numFmtId="41" fontId="5" fillId="2" borderId="33" xfId="0" applyNumberFormat="1" applyFont="1" applyFill="1" applyBorder="1" applyAlignment="1">
      <alignment horizontal="right" wrapText="1"/>
    </xf>
    <xf numFmtId="41" fontId="5" fillId="2" borderId="34" xfId="0" applyNumberFormat="1" applyFont="1" applyFill="1" applyBorder="1" applyAlignment="1">
      <alignment horizontal="right" wrapText="1"/>
    </xf>
    <xf numFmtId="41" fontId="2" fillId="0" borderId="55" xfId="0" applyNumberFormat="1" applyFont="1" applyBorder="1" applyAlignment="1">
      <alignment horizontal="right" wrapText="1"/>
    </xf>
    <xf numFmtId="0" fontId="5" fillId="0" borderId="32" xfId="0" applyFont="1" applyBorder="1" applyAlignment="1">
      <alignment horizontal="center" vertical="center" wrapText="1"/>
    </xf>
    <xf numFmtId="0" fontId="5" fillId="2" borderId="33" xfId="0" applyFont="1" applyFill="1" applyBorder="1" applyAlignment="1">
      <alignment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50" xfId="0" applyFont="1" applyBorder="1" applyAlignment="1">
      <alignment horizontal="left" vertical="top" wrapText="1"/>
    </xf>
    <xf numFmtId="0" fontId="2" fillId="0" borderId="0" xfId="0" applyFont="1" applyBorder="1" applyAlignment="1">
      <alignment horizontal="center" wrapText="1"/>
    </xf>
    <xf numFmtId="0" fontId="13" fillId="0" borderId="0" xfId="0" applyFont="1" applyBorder="1"/>
    <xf numFmtId="41" fontId="2" fillId="0" borderId="0" xfId="0" applyNumberFormat="1" applyFont="1" applyBorder="1" applyAlignment="1">
      <alignment wrapText="1"/>
    </xf>
    <xf numFmtId="0" fontId="2" fillId="2" borderId="29" xfId="0" applyFont="1" applyFill="1" applyBorder="1" applyAlignment="1">
      <alignment vertical="center" wrapText="1"/>
    </xf>
    <xf numFmtId="41" fontId="2" fillId="2" borderId="24" xfId="0" applyNumberFormat="1" applyFont="1" applyFill="1" applyBorder="1" applyAlignment="1">
      <alignment horizontal="right" vertical="center" wrapText="1"/>
    </xf>
    <xf numFmtId="0" fontId="5" fillId="2" borderId="49" xfId="0" applyFont="1" applyFill="1" applyBorder="1" applyAlignment="1">
      <alignment horizontal="right" wrapText="1"/>
    </xf>
    <xf numFmtId="41" fontId="2" fillId="2" borderId="56" xfId="0" applyNumberFormat="1" applyFont="1" applyFill="1" applyBorder="1" applyAlignment="1">
      <alignment horizontal="right" vertical="center" wrapText="1"/>
    </xf>
    <xf numFmtId="0" fontId="11" fillId="2" borderId="33" xfId="0" applyFont="1" applyFill="1" applyBorder="1" applyAlignment="1">
      <alignment vertical="center" wrapText="1"/>
    </xf>
    <xf numFmtId="0" fontId="11" fillId="2" borderId="33" xfId="0" applyFont="1" applyFill="1" applyBorder="1" applyAlignment="1">
      <alignment horizontal="right" wrapText="1"/>
    </xf>
    <xf numFmtId="41" fontId="5" fillId="2" borderId="55" xfId="0" applyNumberFormat="1" applyFont="1" applyFill="1" applyBorder="1" applyAlignment="1">
      <alignment horizontal="right" vertical="center" wrapText="1"/>
    </xf>
    <xf numFmtId="41" fontId="2" fillId="2" borderId="10" xfId="0" applyNumberFormat="1" applyFont="1" applyFill="1" applyBorder="1" applyAlignment="1">
      <alignment horizontal="left" vertical="center" wrapText="1"/>
    </xf>
    <xf numFmtId="0" fontId="5" fillId="0" borderId="10" xfId="0" applyFont="1" applyBorder="1" applyAlignment="1">
      <alignment vertical="center"/>
    </xf>
    <xf numFmtId="0" fontId="5" fillId="2" borderId="32" xfId="0" applyFont="1" applyFill="1" applyBorder="1" applyAlignment="1">
      <alignment vertical="center" wrapText="1"/>
    </xf>
    <xf numFmtId="2" fontId="2" fillId="2" borderId="33" xfId="0" applyNumberFormat="1" applyFont="1" applyFill="1" applyBorder="1" applyAlignment="1">
      <alignment horizontal="left" vertical="center" wrapText="1"/>
    </xf>
    <xf numFmtId="41" fontId="2" fillId="2" borderId="33" xfId="0" applyNumberFormat="1" applyFont="1" applyFill="1" applyBorder="1" applyAlignment="1">
      <alignment horizontal="left" vertical="center" wrapText="1"/>
    </xf>
    <xf numFmtId="41" fontId="2" fillId="2" borderId="11" xfId="0" applyNumberFormat="1" applyFont="1" applyFill="1" applyBorder="1" applyAlignment="1">
      <alignment vertical="center" wrapText="1"/>
    </xf>
    <xf numFmtId="41" fontId="2" fillId="0" borderId="11" xfId="0" applyNumberFormat="1" applyFont="1" applyBorder="1"/>
    <xf numFmtId="41" fontId="2" fillId="2" borderId="43" xfId="0"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9" fillId="2" borderId="21" xfId="0" applyFont="1" applyFill="1" applyBorder="1" applyAlignment="1">
      <alignment horizontal="right" wrapText="1"/>
    </xf>
    <xf numFmtId="0" fontId="9" fillId="2" borderId="54" xfId="0" applyFont="1" applyFill="1" applyBorder="1" applyAlignment="1">
      <alignment horizontal="right" wrapText="1"/>
    </xf>
    <xf numFmtId="0" fontId="2" fillId="2" borderId="55" xfId="0" applyFont="1" applyFill="1" applyBorder="1" applyAlignment="1">
      <alignment vertical="center" wrapText="1"/>
    </xf>
    <xf numFmtId="41" fontId="5" fillId="2" borderId="24" xfId="0" applyNumberFormat="1" applyFont="1" applyFill="1" applyBorder="1" applyAlignment="1">
      <alignment horizontal="right" wrapText="1"/>
    </xf>
    <xf numFmtId="41" fontId="2" fillId="2" borderId="17" xfId="0" applyNumberFormat="1" applyFont="1" applyFill="1" applyBorder="1" applyAlignment="1">
      <alignment vertical="center" wrapText="1"/>
    </xf>
    <xf numFmtId="41" fontId="2" fillId="0" borderId="34" xfId="0" applyNumberFormat="1" applyFont="1" applyBorder="1"/>
    <xf numFmtId="0" fontId="22" fillId="0" borderId="0" xfId="0" applyFont="1" applyAlignment="1">
      <alignment wrapText="1"/>
    </xf>
    <xf numFmtId="49" fontId="5" fillId="0" borderId="33" xfId="0" applyNumberFormat="1" applyFont="1" applyBorder="1" applyAlignment="1">
      <alignment horizontal="center" vertical="center" wrapText="1"/>
    </xf>
    <xf numFmtId="0" fontId="5" fillId="0" borderId="33" xfId="0" applyFont="1" applyBorder="1" applyAlignment="1">
      <alignment vertical="top" wrapText="1"/>
    </xf>
    <xf numFmtId="0" fontId="5" fillId="0" borderId="33" xfId="0" applyFont="1" applyBorder="1" applyAlignment="1">
      <alignment horizontal="right" wrapText="1"/>
    </xf>
    <xf numFmtId="0" fontId="23" fillId="0" borderId="0" xfId="0" applyFont="1"/>
    <xf numFmtId="41" fontId="2" fillId="2" borderId="55" xfId="0" applyNumberFormat="1" applyFont="1" applyFill="1" applyBorder="1" applyAlignment="1">
      <alignment horizontal="center" vertical="center" wrapText="1"/>
    </xf>
    <xf numFmtId="2" fontId="2" fillId="2" borderId="0" xfId="0" applyNumberFormat="1" applyFont="1" applyFill="1" applyBorder="1" applyAlignment="1">
      <alignment horizontal="left" vertical="center" wrapText="1"/>
    </xf>
    <xf numFmtId="41" fontId="2" fillId="2" borderId="34" xfId="0" applyNumberFormat="1" applyFont="1" applyFill="1" applyBorder="1" applyAlignment="1">
      <alignment vertical="center" wrapText="1"/>
    </xf>
    <xf numFmtId="164" fontId="5" fillId="2" borderId="13" xfId="0" applyNumberFormat="1" applyFont="1" applyFill="1" applyBorder="1" applyAlignment="1">
      <alignment horizontal="right" wrapText="1"/>
    </xf>
    <xf numFmtId="0" fontId="11" fillId="2" borderId="13" xfId="0" applyFont="1" applyFill="1" applyBorder="1" applyAlignment="1">
      <alignment horizontal="right" wrapText="1"/>
    </xf>
    <xf numFmtId="3" fontId="5" fillId="2" borderId="7" xfId="0" applyNumberFormat="1" applyFont="1" applyFill="1" applyBorder="1" applyAlignment="1">
      <alignment horizontal="center" vertical="center" wrapText="1"/>
    </xf>
    <xf numFmtId="0" fontId="11" fillId="2" borderId="8" xfId="0" applyFont="1" applyFill="1" applyBorder="1" applyAlignment="1">
      <alignment horizontal="right" wrapText="1"/>
    </xf>
    <xf numFmtId="41" fontId="5" fillId="2" borderId="22" xfId="0" applyNumberFormat="1" applyFont="1" applyFill="1" applyBorder="1" applyAlignment="1">
      <alignment horizontal="right" wrapText="1"/>
    </xf>
    <xf numFmtId="164" fontId="5" fillId="2" borderId="22" xfId="0" applyNumberFormat="1" applyFont="1" applyFill="1" applyBorder="1" applyAlignment="1">
      <alignment horizontal="right" wrapText="1"/>
    </xf>
    <xf numFmtId="0" fontId="4" fillId="2" borderId="22" xfId="0" applyFont="1" applyFill="1" applyBorder="1" applyAlignment="1">
      <alignment horizontal="center" vertical="center" wrapText="1"/>
    </xf>
    <xf numFmtId="0" fontId="2" fillId="2" borderId="22" xfId="0" applyFont="1" applyFill="1" applyBorder="1" applyAlignment="1">
      <alignment vertical="center" wrapText="1"/>
    </xf>
    <xf numFmtId="0" fontId="9" fillId="2" borderId="22" xfId="0" applyFont="1" applyFill="1" applyBorder="1" applyAlignment="1">
      <alignment horizontal="center" vertical="center" wrapText="1"/>
    </xf>
    <xf numFmtId="0" fontId="9" fillId="2" borderId="31" xfId="0" applyFont="1" applyFill="1" applyBorder="1" applyAlignment="1">
      <alignment horizontal="right" wrapText="1"/>
    </xf>
    <xf numFmtId="0" fontId="4" fillId="2" borderId="23" xfId="0" applyFont="1" applyFill="1" applyBorder="1" applyAlignment="1">
      <alignment horizontal="center" vertical="center" wrapText="1"/>
    </xf>
    <xf numFmtId="0" fontId="2" fillId="2" borderId="23" xfId="0" applyFont="1" applyFill="1" applyBorder="1" applyAlignment="1">
      <alignment vertical="center" wrapText="1"/>
    </xf>
    <xf numFmtId="0" fontId="9" fillId="2" borderId="31" xfId="0" applyFont="1" applyFill="1" applyBorder="1" applyAlignment="1">
      <alignment horizontal="center" vertical="center" wrapText="1"/>
    </xf>
    <xf numFmtId="0" fontId="9" fillId="2" borderId="58" xfId="0" applyFont="1" applyFill="1" applyBorder="1" applyAlignment="1">
      <alignment horizontal="right" wrapText="1"/>
    </xf>
    <xf numFmtId="41" fontId="2" fillId="2" borderId="6" xfId="0" applyNumberFormat="1" applyFont="1" applyFill="1" applyBorder="1" applyAlignment="1">
      <alignment horizontal="right" vertical="center" wrapText="1"/>
    </xf>
    <xf numFmtId="0" fontId="9" fillId="2" borderId="5" xfId="0" applyFont="1" applyFill="1" applyBorder="1" applyAlignment="1">
      <alignment horizontal="right" wrapText="1"/>
    </xf>
    <xf numFmtId="0" fontId="9" fillId="2" borderId="4" xfId="0" applyFont="1" applyFill="1" applyBorder="1" applyAlignment="1">
      <alignment horizontal="right" wrapText="1"/>
    </xf>
    <xf numFmtId="0" fontId="8" fillId="2" borderId="10" xfId="0"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31" xfId="0" applyFont="1" applyFill="1" applyBorder="1" applyAlignment="1">
      <alignment horizontal="right" vertical="center" wrapText="1"/>
    </xf>
    <xf numFmtId="0" fontId="5" fillId="2" borderId="58" xfId="0" applyFont="1" applyFill="1" applyBorder="1" applyAlignment="1">
      <alignment horizontal="right" vertical="center" wrapText="1"/>
    </xf>
    <xf numFmtId="0" fontId="24" fillId="0" borderId="0" xfId="0" applyFont="1" applyFill="1" applyAlignment="1">
      <alignment wrapText="1"/>
    </xf>
    <xf numFmtId="0" fontId="0" fillId="0" borderId="0" xfId="0" applyFont="1"/>
    <xf numFmtId="0" fontId="0" fillId="2" borderId="0" xfId="0" applyFont="1" applyFill="1"/>
    <xf numFmtId="0" fontId="4" fillId="2" borderId="0" xfId="0" applyFont="1" applyFill="1"/>
    <xf numFmtId="0" fontId="5" fillId="2" borderId="13" xfId="0" applyFont="1" applyFill="1" applyBorder="1" applyAlignment="1">
      <alignment horizontal="center" wrapText="1"/>
    </xf>
    <xf numFmtId="0" fontId="11" fillId="2" borderId="10" xfId="0" applyFont="1" applyFill="1" applyBorder="1" applyAlignment="1">
      <alignment horizontal="center" vertical="center" wrapText="1"/>
    </xf>
    <xf numFmtId="4" fontId="5" fillId="2" borderId="16" xfId="0" applyNumberFormat="1" applyFont="1" applyFill="1" applyBorder="1" applyAlignment="1">
      <alignment horizontal="right" wrapText="1"/>
    </xf>
    <xf numFmtId="0" fontId="5" fillId="2" borderId="16" xfId="0" applyFont="1" applyFill="1" applyBorder="1" applyAlignment="1">
      <alignment horizontal="left" wrapText="1"/>
    </xf>
    <xf numFmtId="0" fontId="5" fillId="2" borderId="56" xfId="0" applyFont="1" applyFill="1" applyBorder="1" applyAlignment="1">
      <alignment vertical="center" wrapText="1"/>
    </xf>
    <xf numFmtId="0" fontId="5" fillId="2" borderId="31" xfId="0" applyFont="1" applyFill="1" applyBorder="1" applyAlignment="1">
      <alignment vertical="center" wrapText="1"/>
    </xf>
    <xf numFmtId="0" fontId="2" fillId="2" borderId="28" xfId="0" applyFont="1" applyFill="1" applyBorder="1" applyAlignment="1">
      <alignment horizontal="center" vertical="center" wrapText="1"/>
    </xf>
    <xf numFmtId="0" fontId="0" fillId="2" borderId="56" xfId="0" applyFill="1" applyBorder="1" applyAlignment="1">
      <alignment wrapText="1"/>
    </xf>
    <xf numFmtId="0" fontId="0" fillId="2" borderId="55" xfId="0" applyFill="1" applyBorder="1" applyAlignment="1">
      <alignment wrapText="1"/>
    </xf>
    <xf numFmtId="0" fontId="11" fillId="2" borderId="10" xfId="0" applyFont="1" applyFill="1" applyBorder="1" applyAlignment="1">
      <alignment vertical="top" wrapText="1"/>
    </xf>
    <xf numFmtId="0" fontId="11" fillId="2" borderId="16" xfId="0" applyFont="1" applyFill="1" applyBorder="1" applyAlignment="1">
      <alignment vertical="top" wrapText="1"/>
    </xf>
    <xf numFmtId="0" fontId="11" fillId="2" borderId="9" xfId="0"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164" fontId="11" fillId="2" borderId="10" xfId="0" applyNumberFormat="1" applyFont="1" applyFill="1" applyBorder="1" applyAlignment="1">
      <alignment horizontal="right" wrapText="1"/>
    </xf>
    <xf numFmtId="41" fontId="11" fillId="2" borderId="10" xfId="0" applyNumberFormat="1" applyFont="1" applyFill="1" applyBorder="1" applyAlignment="1">
      <alignment horizontal="right" wrapText="1"/>
    </xf>
    <xf numFmtId="43" fontId="11" fillId="2" borderId="11" xfId="0" applyNumberFormat="1" applyFont="1" applyFill="1" applyBorder="1" applyAlignment="1">
      <alignment horizontal="right" wrapText="1"/>
    </xf>
    <xf numFmtId="0" fontId="13" fillId="2" borderId="31" xfId="0" applyFont="1" applyFill="1" applyBorder="1" applyAlignment="1">
      <alignment horizontal="left" vertical="center" wrapText="1"/>
    </xf>
    <xf numFmtId="4" fontId="14" fillId="2" borderId="31" xfId="0" applyNumberFormat="1" applyFont="1" applyFill="1" applyBorder="1" applyAlignment="1">
      <alignment horizontal="center" vertical="center" wrapText="1"/>
    </xf>
    <xf numFmtId="1" fontId="13" fillId="2" borderId="31" xfId="0" applyNumberFormat="1" applyFont="1" applyFill="1" applyBorder="1" applyAlignment="1">
      <alignment horizontal="right" vertical="center" wrapText="1"/>
    </xf>
    <xf numFmtId="41" fontId="13" fillId="2" borderId="56" xfId="0" applyNumberFormat="1" applyFont="1" applyFill="1" applyBorder="1" applyAlignment="1">
      <alignment vertical="center" wrapText="1"/>
    </xf>
    <xf numFmtId="0" fontId="2" fillId="2" borderId="12" xfId="0" applyFont="1" applyFill="1" applyBorder="1" applyAlignment="1">
      <alignment horizontal="center" vertical="center" wrapText="1"/>
    </xf>
    <xf numFmtId="41" fontId="2" fillId="2" borderId="14" xfId="0" applyNumberFormat="1" applyFont="1" applyFill="1" applyBorder="1" applyAlignment="1">
      <alignment vertical="center" wrapText="1"/>
    </xf>
    <xf numFmtId="41" fontId="6" fillId="0" borderId="16" xfId="0" applyNumberFormat="1" applyFont="1" applyBorder="1"/>
    <xf numFmtId="41" fontId="6" fillId="0" borderId="17" xfId="0" applyNumberFormat="1" applyFont="1" applyBorder="1"/>
    <xf numFmtId="37" fontId="23" fillId="0" borderId="0" xfId="0" applyNumberFormat="1" applyFont="1" applyAlignment="1">
      <alignment horizontal="left"/>
    </xf>
    <xf numFmtId="41" fontId="6" fillId="0" borderId="42" xfId="0" applyNumberFormat="1" applyFont="1" applyBorder="1"/>
    <xf numFmtId="41" fontId="6" fillId="0" borderId="36" xfId="0" applyNumberFormat="1" applyFont="1" applyBorder="1"/>
    <xf numFmtId="41" fontId="6" fillId="0" borderId="55" xfId="0" applyNumberFormat="1" applyFont="1" applyBorder="1" applyAlignment="1">
      <alignment horizontal="right" vertical="center"/>
    </xf>
    <xf numFmtId="0" fontId="5" fillId="0" borderId="0" xfId="0" applyFont="1" applyAlignment="1" applyProtection="1">
      <alignment horizontal="left" vertical="top"/>
      <protection locked="0"/>
    </xf>
    <xf numFmtId="0" fontId="8" fillId="2" borderId="21"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4" fillId="2" borderId="22" xfId="0" applyFont="1" applyFill="1" applyBorder="1" applyAlignment="1">
      <alignment vertical="top" wrapText="1"/>
    </xf>
    <xf numFmtId="0" fontId="4" fillId="2" borderId="38" xfId="0" applyFont="1" applyFill="1" applyBorder="1" applyAlignment="1">
      <alignment vertical="top" wrapText="1"/>
    </xf>
    <xf numFmtId="0" fontId="2" fillId="2" borderId="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54" xfId="0" applyFont="1" applyBorder="1" applyAlignment="1">
      <alignment horizontal="left" vertical="top" wrapText="1"/>
    </xf>
    <xf numFmtId="0" fontId="2" fillId="0" borderId="5" xfId="0" applyFont="1" applyBorder="1" applyAlignment="1">
      <alignment horizontal="center" wrapText="1"/>
    </xf>
    <xf numFmtId="0" fontId="13" fillId="0" borderId="5" xfId="0" applyFont="1" applyBorder="1"/>
    <xf numFmtId="41" fontId="2" fillId="0" borderId="5" xfId="0" applyNumberFormat="1" applyFont="1" applyBorder="1" applyAlignment="1">
      <alignment wrapText="1"/>
    </xf>
    <xf numFmtId="3" fontId="2" fillId="0" borderId="6" xfId="0" applyNumberFormat="1" applyFont="1" applyBorder="1" applyAlignment="1">
      <alignment wrapText="1"/>
    </xf>
    <xf numFmtId="2" fontId="2" fillId="0" borderId="44" xfId="0" applyNumberFormat="1" applyFont="1" applyBorder="1" applyAlignment="1"/>
    <xf numFmtId="0" fontId="5" fillId="2" borderId="8" xfId="0" applyFont="1" applyFill="1" applyBorder="1" applyAlignment="1">
      <alignment horizontal="left"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4" fontId="2" fillId="0" borderId="38" xfId="0" applyNumberFormat="1" applyFont="1" applyBorder="1" applyAlignment="1">
      <alignment horizontal="right" wrapText="1"/>
    </xf>
    <xf numFmtId="0" fontId="5" fillId="2" borderId="4" xfId="0" applyFont="1" applyFill="1" applyBorder="1" applyAlignment="1">
      <alignment wrapText="1"/>
    </xf>
    <xf numFmtId="0" fontId="5" fillId="2" borderId="5" xfId="0" applyFont="1" applyFill="1" applyBorder="1" applyAlignment="1">
      <alignmen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4" xfId="0" applyFont="1" applyFill="1" applyBorder="1" applyAlignment="1">
      <alignment horizontal="center" vertical="center"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27" fillId="0" borderId="0" xfId="0" applyFont="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top" wrapText="1"/>
    </xf>
    <xf numFmtId="0" fontId="5" fillId="0" borderId="8" xfId="0" applyFont="1" applyBorder="1" applyAlignment="1">
      <alignment horizontal="center" vertical="center" wrapText="1"/>
    </xf>
    <xf numFmtId="1"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1"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top" wrapText="1"/>
    </xf>
    <xf numFmtId="0" fontId="5" fillId="0" borderId="5" xfId="0" applyFont="1" applyBorder="1" applyAlignment="1">
      <alignment horizontal="center" wrapText="1"/>
    </xf>
    <xf numFmtId="0" fontId="5" fillId="0" borderId="5" xfId="0" applyFont="1" applyBorder="1" applyAlignment="1">
      <alignment horizontal="right" wrapText="1"/>
    </xf>
    <xf numFmtId="3" fontId="5" fillId="0" borderId="0" xfId="0" applyNumberFormat="1" applyFont="1" applyAlignment="1">
      <alignment horizontal="left" wrapText="1"/>
    </xf>
    <xf numFmtId="41" fontId="5" fillId="0" borderId="5" xfId="0" applyNumberFormat="1" applyFont="1" applyBorder="1" applyAlignment="1">
      <alignment horizontal="left" wrapText="1"/>
    </xf>
    <xf numFmtId="2" fontId="2" fillId="2" borderId="22" xfId="0" applyNumberFormat="1" applyFont="1" applyFill="1" applyBorder="1" applyAlignment="1">
      <alignment horizontal="center" vertical="center" wrapText="1"/>
    </xf>
    <xf numFmtId="4" fontId="2" fillId="0" borderId="22" xfId="0" applyNumberFormat="1" applyFont="1" applyBorder="1" applyAlignment="1">
      <alignment horizontal="center" vertical="center" wrapText="1"/>
    </xf>
    <xf numFmtId="41" fontId="2" fillId="0" borderId="38" xfId="0" applyNumberFormat="1" applyFont="1" applyBorder="1" applyAlignment="1">
      <alignment horizontal="center" vertical="center" wrapText="1"/>
    </xf>
    <xf numFmtId="0" fontId="1" fillId="0" borderId="0" xfId="0" applyFont="1" applyAlignment="1">
      <alignment vertical="center"/>
    </xf>
    <xf numFmtId="0" fontId="2" fillId="0" borderId="10" xfId="0" applyFont="1" applyBorder="1" applyAlignment="1">
      <alignment horizont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center" wrapText="1"/>
    </xf>
    <xf numFmtId="3" fontId="2" fillId="0" borderId="44" xfId="0" applyNumberFormat="1" applyFont="1" applyBorder="1" applyAlignment="1">
      <alignment horizontal="center" wrapText="1"/>
    </xf>
    <xf numFmtId="0" fontId="0" fillId="0" borderId="40" xfId="0" applyBorder="1"/>
    <xf numFmtId="0" fontId="2" fillId="0" borderId="30" xfId="0" applyFont="1" applyBorder="1" applyAlignment="1">
      <alignment horizontal="center" wrapText="1"/>
    </xf>
    <xf numFmtId="0" fontId="2" fillId="0" borderId="37" xfId="0" applyFont="1" applyBorder="1" applyAlignment="1">
      <alignment horizontal="center" wrapText="1"/>
    </xf>
    <xf numFmtId="0" fontId="5" fillId="2" borderId="16" xfId="0" applyFont="1" applyFill="1" applyBorder="1" applyAlignment="1">
      <alignment horizontal="center" wrapText="1"/>
    </xf>
    <xf numFmtId="2" fontId="5" fillId="2" borderId="16" xfId="0" applyNumberFormat="1" applyFont="1" applyFill="1" applyBorder="1" applyAlignment="1">
      <alignment horizontal="right" wrapText="1"/>
    </xf>
    <xf numFmtId="0" fontId="5" fillId="2" borderId="10" xfId="0" applyFont="1" applyFill="1" applyBorder="1" applyAlignment="1">
      <alignment horizontal="center" wrapText="1"/>
    </xf>
    <xf numFmtId="2" fontId="5" fillId="2" borderId="10" xfId="0" applyNumberFormat="1" applyFont="1" applyFill="1" applyBorder="1" applyAlignment="1">
      <alignment horizontal="right" wrapText="1"/>
    </xf>
    <xf numFmtId="4" fontId="5" fillId="2" borderId="10" xfId="0" applyNumberFormat="1" applyFont="1" applyFill="1" applyBorder="1" applyAlignment="1" applyProtection="1">
      <alignment horizontal="right" wrapText="1"/>
      <protection locked="0"/>
    </xf>
    <xf numFmtId="0" fontId="11" fillId="2" borderId="13" xfId="0" applyFont="1" applyFill="1" applyBorder="1" applyAlignment="1">
      <alignment horizontal="left" wrapText="1"/>
    </xf>
    <xf numFmtId="2" fontId="5" fillId="2" borderId="13" xfId="0" applyNumberFormat="1" applyFont="1" applyFill="1" applyBorder="1" applyAlignment="1">
      <alignment horizontal="right" wrapText="1"/>
    </xf>
    <xf numFmtId="4" fontId="5" fillId="2" borderId="13" xfId="0" applyNumberFormat="1" applyFont="1" applyFill="1" applyBorder="1" applyAlignment="1" applyProtection="1">
      <alignment horizontal="right" wrapText="1"/>
      <protection locked="0"/>
    </xf>
    <xf numFmtId="0" fontId="2" fillId="2" borderId="58" xfId="0" applyFont="1" applyFill="1" applyBorder="1" applyAlignment="1">
      <alignment vertical="center" wrapText="1"/>
    </xf>
    <xf numFmtId="0" fontId="2" fillId="2" borderId="31" xfId="0" applyFont="1" applyFill="1" applyBorder="1" applyAlignment="1">
      <alignment vertical="center" wrapText="1"/>
    </xf>
    <xf numFmtId="0" fontId="2" fillId="2" borderId="31" xfId="0" applyFont="1" applyFill="1" applyBorder="1" applyAlignment="1">
      <alignment horizontal="right" wrapText="1"/>
    </xf>
    <xf numFmtId="0" fontId="5" fillId="0" borderId="25" xfId="0" applyFont="1" applyBorder="1" applyAlignment="1">
      <alignment horizontal="center" vertical="top"/>
    </xf>
    <xf numFmtId="0" fontId="5" fillId="0" borderId="26" xfId="0" applyFont="1" applyBorder="1" applyAlignment="1">
      <alignment horizontal="center" vertical="top"/>
    </xf>
    <xf numFmtId="0" fontId="5" fillId="0" borderId="15" xfId="0" applyFont="1" applyBorder="1" applyAlignment="1">
      <alignment horizontal="center" vertical="center" wrapText="1"/>
    </xf>
    <xf numFmtId="49" fontId="8" fillId="2" borderId="16" xfId="0" applyNumberFormat="1"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16" xfId="0" applyFont="1" applyBorder="1" applyAlignment="1">
      <alignment horizontal="right" wrapText="1"/>
    </xf>
    <xf numFmtId="4" fontId="5" fillId="0" borderId="16" xfId="0" applyNumberFormat="1" applyFont="1" applyBorder="1" applyAlignment="1">
      <alignment horizontal="right" wrapText="1"/>
    </xf>
    <xf numFmtId="4" fontId="5" fillId="0" borderId="16" xfId="0" applyNumberFormat="1" applyFont="1" applyBorder="1" applyAlignment="1" applyProtection="1">
      <alignment horizontal="right" wrapText="1"/>
      <protection locked="0"/>
    </xf>
    <xf numFmtId="0" fontId="29" fillId="0" borderId="10" xfId="0" applyFont="1" applyBorder="1" applyAlignment="1">
      <alignment horizontal="left" vertical="top" wrapText="1"/>
    </xf>
    <xf numFmtId="4" fontId="5" fillId="0" borderId="10" xfId="0" applyNumberFormat="1" applyFont="1" applyBorder="1" applyAlignment="1">
      <alignment horizontal="right" wrapText="1"/>
    </xf>
    <xf numFmtId="49" fontId="11" fillId="0" borderId="10" xfId="0" applyNumberFormat="1" applyFont="1" applyBorder="1" applyAlignment="1">
      <alignment horizontal="center" vertical="center" wrapText="1"/>
    </xf>
    <xf numFmtId="0" fontId="11" fillId="0" borderId="10" xfId="0" applyFont="1" applyBorder="1" applyAlignment="1">
      <alignment vertical="top" wrapText="1"/>
    </xf>
    <xf numFmtId="0" fontId="5" fillId="0" borderId="10" xfId="2" applyNumberFormat="1" applyFont="1" applyFill="1" applyBorder="1" applyAlignment="1" applyProtection="1">
      <alignment horizontal="right"/>
    </xf>
    <xf numFmtId="0" fontId="5" fillId="0" borderId="12" xfId="0" applyFont="1" applyBorder="1" applyAlignment="1">
      <alignment horizontal="center" vertical="center" wrapText="1"/>
    </xf>
    <xf numFmtId="0" fontId="5" fillId="0" borderId="41" xfId="0" applyFont="1" applyBorder="1" applyAlignment="1">
      <alignment horizontal="center" vertical="center" wrapText="1"/>
    </xf>
    <xf numFmtId="0" fontId="9" fillId="0" borderId="5" xfId="0" applyFont="1" applyBorder="1" applyAlignment="1">
      <alignment horizontal="right"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49" fontId="5" fillId="0" borderId="16" xfId="0" applyNumberFormat="1" applyFont="1" applyBorder="1" applyAlignment="1">
      <alignment horizontal="center" vertical="center"/>
    </xf>
    <xf numFmtId="0" fontId="29" fillId="0" borderId="16" xfId="0" applyFont="1" applyBorder="1" applyAlignment="1">
      <alignment horizontal="left" vertical="top" wrapText="1"/>
    </xf>
    <xf numFmtId="49" fontId="5" fillId="0" borderId="13" xfId="0" applyNumberFormat="1" applyFont="1" applyBorder="1" applyAlignment="1">
      <alignment horizontal="center" vertical="center" wrapText="1"/>
    </xf>
    <xf numFmtId="0" fontId="29" fillId="0" borderId="13" xfId="0" applyFont="1" applyBorder="1" applyAlignment="1">
      <alignment horizontal="left" vertical="top" wrapText="1"/>
    </xf>
    <xf numFmtId="0" fontId="5" fillId="0" borderId="13" xfId="0" applyFont="1" applyBorder="1" applyAlignment="1">
      <alignment horizontal="right" wrapText="1"/>
    </xf>
    <xf numFmtId="4" fontId="5" fillId="0" borderId="13" xfId="0" applyNumberFormat="1" applyFont="1" applyBorder="1" applyAlignment="1">
      <alignment horizontal="right" wrapText="1"/>
    </xf>
    <xf numFmtId="4" fontId="5" fillId="0" borderId="13" xfId="0" applyNumberFormat="1" applyFont="1" applyBorder="1" applyAlignment="1" applyProtection="1">
      <alignment horizontal="right" wrapText="1"/>
      <protection locked="0"/>
    </xf>
    <xf numFmtId="0" fontId="8" fillId="0" borderId="64"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wrapText="1"/>
    </xf>
    <xf numFmtId="166" fontId="2" fillId="0" borderId="27" xfId="0" applyNumberFormat="1" applyFont="1" applyBorder="1" applyAlignment="1">
      <alignment wrapText="1"/>
    </xf>
    <xf numFmtId="49" fontId="5" fillId="0" borderId="16" xfId="0" applyNumberFormat="1" applyFont="1" applyBorder="1" applyAlignment="1">
      <alignment horizontal="center" vertical="center" wrapText="1"/>
    </xf>
    <xf numFmtId="0" fontId="11" fillId="0" borderId="16" xfId="0" applyFont="1" applyBorder="1" applyAlignment="1">
      <alignment horizontal="left" vertical="top" wrapText="1"/>
    </xf>
    <xf numFmtId="0" fontId="11" fillId="0" borderId="16" xfId="0" applyFont="1" applyBorder="1" applyAlignment="1">
      <alignment horizontal="right" wrapText="1"/>
    </xf>
    <xf numFmtId="4" fontId="11" fillId="0" borderId="16" xfId="0" applyNumberFormat="1" applyFont="1" applyBorder="1" applyAlignment="1" applyProtection="1">
      <alignment horizontal="right" wrapText="1"/>
      <protection locked="0"/>
    </xf>
    <xf numFmtId="0" fontId="11" fillId="0" borderId="10" xfId="0" applyFont="1" applyBorder="1" applyAlignment="1">
      <alignment horizontal="right" wrapText="1"/>
    </xf>
    <xf numFmtId="4" fontId="11" fillId="0" borderId="10" xfId="0" applyNumberFormat="1" applyFont="1" applyBorder="1" applyAlignment="1" applyProtection="1">
      <alignment horizontal="right" wrapText="1"/>
      <protection locked="0"/>
    </xf>
    <xf numFmtId="0" fontId="8" fillId="0" borderId="10" xfId="0" applyFont="1" applyBorder="1" applyAlignment="1">
      <alignment horizontal="right" wrapText="1"/>
    </xf>
    <xf numFmtId="4" fontId="8" fillId="0" borderId="10" xfId="0" applyNumberFormat="1" applyFont="1" applyBorder="1" applyAlignment="1">
      <alignment horizontal="right"/>
    </xf>
    <xf numFmtId="49" fontId="5" fillId="0" borderId="13" xfId="0" applyNumberFormat="1" applyFont="1" applyBorder="1" applyAlignment="1">
      <alignment horizontal="center" vertical="center"/>
    </xf>
    <xf numFmtId="0" fontId="11" fillId="0" borderId="13" xfId="0" applyFont="1" applyBorder="1" applyAlignment="1">
      <alignment horizontal="right" wrapText="1"/>
    </xf>
    <xf numFmtId="4" fontId="11" fillId="0" borderId="13" xfId="0" applyNumberFormat="1" applyFont="1" applyBorder="1" applyAlignment="1" applyProtection="1">
      <alignment horizontal="right" wrapText="1"/>
      <protection locked="0"/>
    </xf>
    <xf numFmtId="0" fontId="8" fillId="0" borderId="57" xfId="0" applyFont="1" applyBorder="1" applyAlignment="1">
      <alignment horizontal="center" vertical="center" wrapText="1"/>
    </xf>
    <xf numFmtId="0" fontId="6" fillId="0" borderId="65" xfId="0" applyFont="1" applyBorder="1" applyAlignment="1">
      <alignment horizontal="left" vertical="top" wrapText="1"/>
    </xf>
    <xf numFmtId="0" fontId="8" fillId="0" borderId="21" xfId="0" applyFont="1" applyBorder="1" applyAlignment="1">
      <alignment horizontal="center" vertical="center" wrapText="1"/>
    </xf>
    <xf numFmtId="0" fontId="29" fillId="0" borderId="22" xfId="0" applyFont="1" applyBorder="1" applyAlignment="1">
      <alignment horizontal="left" vertical="top" wrapText="1"/>
    </xf>
    <xf numFmtId="0" fontId="5" fillId="0" borderId="22" xfId="0" applyFont="1" applyBorder="1" applyAlignment="1">
      <alignment horizontal="center" wrapText="1"/>
    </xf>
    <xf numFmtId="4" fontId="8" fillId="0" borderId="22" xfId="0" applyNumberFormat="1" applyFont="1" applyBorder="1" applyAlignment="1">
      <alignment horizontal="right"/>
    </xf>
    <xf numFmtId="0" fontId="2" fillId="0" borderId="10" xfId="0" applyFont="1" applyBorder="1" applyAlignment="1">
      <alignment vertical="center" wrapText="1"/>
    </xf>
    <xf numFmtId="0" fontId="9" fillId="0" borderId="44" xfId="0" applyFont="1" applyBorder="1" applyAlignment="1">
      <alignment horizontal="right" wrapText="1"/>
    </xf>
    <xf numFmtId="0" fontId="9" fillId="0" borderId="45" xfId="0" applyFont="1" applyBorder="1" applyAlignment="1">
      <alignment horizontal="right" wrapText="1"/>
    </xf>
    <xf numFmtId="41" fontId="2" fillId="2" borderId="48" xfId="0" applyNumberFormat="1" applyFont="1" applyFill="1" applyBorder="1" applyAlignment="1">
      <alignment horizontal="right" vertical="center" wrapText="1"/>
    </xf>
    <xf numFmtId="0" fontId="5" fillId="2" borderId="10" xfId="0" applyFont="1" applyFill="1" applyBorder="1" applyAlignment="1">
      <alignment horizontal="right" vertical="center" wrapText="1"/>
    </xf>
    <xf numFmtId="4" fontId="5" fillId="2" borderId="10" xfId="0" applyNumberFormat="1" applyFont="1" applyFill="1" applyBorder="1" applyAlignment="1">
      <alignment vertical="center" wrapText="1"/>
    </xf>
    <xf numFmtId="0" fontId="6" fillId="0" borderId="21" xfId="0" applyFont="1" applyBorder="1" applyAlignment="1">
      <alignment horizontal="center" vertical="center" wrapText="1"/>
    </xf>
    <xf numFmtId="0" fontId="8" fillId="0" borderId="22" xfId="0" applyFont="1" applyBorder="1" applyAlignment="1">
      <alignment horizontal="center" vertical="center" wrapText="1"/>
    </xf>
    <xf numFmtId="2" fontId="6" fillId="0" borderId="22" xfId="0" applyNumberFormat="1" applyFont="1" applyBorder="1" applyAlignment="1">
      <alignment horizontal="left" vertical="center" wrapText="1"/>
    </xf>
    <xf numFmtId="2" fontId="2" fillId="2" borderId="22" xfId="0" applyNumberFormat="1" applyFont="1" applyFill="1" applyBorder="1" applyAlignment="1">
      <alignment horizontal="left" vertical="center" wrapText="1"/>
    </xf>
    <xf numFmtId="2" fontId="6" fillId="0" borderId="38" xfId="0" applyNumberFormat="1" applyFont="1" applyBorder="1" applyAlignment="1">
      <alignment horizontal="left" vertical="center" wrapText="1"/>
    </xf>
    <xf numFmtId="41" fontId="8" fillId="0" borderId="6" xfId="0" applyNumberFormat="1" applyFont="1" applyBorder="1" applyAlignment="1">
      <alignment wrapText="1"/>
    </xf>
    <xf numFmtId="2" fontId="2" fillId="0" borderId="8" xfId="0" applyNumberFormat="1" applyFont="1" applyBorder="1" applyAlignment="1">
      <alignment horizontal="left" vertical="center" wrapText="1"/>
    </xf>
    <xf numFmtId="2" fontId="2" fillId="2" borderId="8" xfId="0" applyNumberFormat="1" applyFont="1" applyFill="1" applyBorder="1" applyAlignment="1">
      <alignment horizontal="left" vertical="center" wrapText="1"/>
    </xf>
    <xf numFmtId="4" fontId="6" fillId="0" borderId="8" xfId="0" applyNumberFormat="1" applyFont="1" applyBorder="1" applyAlignment="1">
      <alignment horizontal="right" wrapText="1"/>
    </xf>
    <xf numFmtId="4" fontId="2" fillId="2" borderId="35" xfId="0" applyNumberFormat="1" applyFont="1" applyFill="1" applyBorder="1" applyAlignment="1">
      <alignment horizontal="left" vertical="center" wrapText="1"/>
    </xf>
    <xf numFmtId="0" fontId="6" fillId="0" borderId="9" xfId="0" applyFont="1" applyBorder="1" applyAlignment="1">
      <alignment horizontal="center" vertical="center" wrapText="1"/>
    </xf>
    <xf numFmtId="0" fontId="8" fillId="0" borderId="10" xfId="0" applyFont="1" applyBorder="1" applyAlignment="1">
      <alignment horizontal="center" vertical="center" wrapText="1"/>
    </xf>
    <xf numFmtId="2" fontId="2" fillId="0" borderId="10" xfId="0" applyNumberFormat="1" applyFont="1" applyBorder="1" applyAlignment="1">
      <alignment horizontal="left" vertical="top" wrapText="1"/>
    </xf>
    <xf numFmtId="2" fontId="6" fillId="0" borderId="10" xfId="0" applyNumberFormat="1" applyFont="1" applyBorder="1" applyAlignment="1">
      <alignment horizontal="center" wrapText="1"/>
    </xf>
    <xf numFmtId="4" fontId="6" fillId="0" borderId="10" xfId="0" applyNumberFormat="1" applyFont="1" applyBorder="1" applyAlignment="1">
      <alignment horizontal="right" wrapText="1"/>
    </xf>
    <xf numFmtId="1" fontId="6" fillId="0" borderId="11" xfId="0" applyNumberFormat="1" applyFont="1" applyBorder="1" applyAlignment="1">
      <alignment horizontal="right" wrapText="1"/>
    </xf>
    <xf numFmtId="2" fontId="8" fillId="0" borderId="9" xfId="0" applyNumberFormat="1" applyFont="1" applyBorder="1" applyAlignment="1">
      <alignment vertical="center" wrapText="1"/>
    </xf>
    <xf numFmtId="2" fontId="8" fillId="0" borderId="10" xfId="0" applyNumberFormat="1" applyFont="1" applyBorder="1" applyAlignment="1">
      <alignment vertical="center" wrapText="1"/>
    </xf>
    <xf numFmtId="2" fontId="6" fillId="0" borderId="10" xfId="0" applyNumberFormat="1" applyFont="1" applyBorder="1" applyAlignment="1">
      <alignment horizontal="right" wrapText="1"/>
    </xf>
    <xf numFmtId="0" fontId="8" fillId="0" borderId="9" xfId="0" applyFont="1" applyBorder="1" applyAlignment="1">
      <alignment vertical="center" wrapText="1"/>
    </xf>
    <xf numFmtId="0" fontId="8" fillId="0" borderId="10" xfId="0" applyFont="1" applyBorder="1" applyAlignment="1">
      <alignment vertical="center" wrapText="1"/>
    </xf>
    <xf numFmtId="2" fontId="6" fillId="0" borderId="10" xfId="0" applyNumberFormat="1" applyFont="1" applyBorder="1" applyAlignment="1">
      <alignment horizontal="left" vertical="top" wrapText="1"/>
    </xf>
    <xf numFmtId="2" fontId="2" fillId="0" borderId="10" xfId="0" applyNumberFormat="1" applyFont="1" applyBorder="1" applyAlignment="1">
      <alignment horizontal="left"/>
    </xf>
    <xf numFmtId="2" fontId="6" fillId="0" borderId="11" xfId="0" applyNumberFormat="1" applyFont="1" applyBorder="1" applyAlignment="1">
      <alignment wrapText="1"/>
    </xf>
    <xf numFmtId="2" fontId="2" fillId="0" borderId="11" xfId="0" applyNumberFormat="1" applyFont="1" applyBorder="1" applyAlignment="1">
      <alignment horizontal="left"/>
    </xf>
    <xf numFmtId="0" fontId="5" fillId="0" borderId="12" xfId="0" applyFont="1" applyBorder="1" applyAlignment="1">
      <alignment vertical="center"/>
    </xf>
    <xf numFmtId="0" fontId="5" fillId="0" borderId="13" xfId="0" applyFont="1" applyBorder="1" applyAlignment="1">
      <alignment vertical="center"/>
    </xf>
    <xf numFmtId="2" fontId="2" fillId="0" borderId="13" xfId="0" applyNumberFormat="1" applyFont="1" applyBorder="1" applyAlignment="1">
      <alignment horizontal="left" wrapText="1"/>
    </xf>
    <xf numFmtId="2" fontId="2" fillId="0" borderId="13" xfId="0" applyNumberFormat="1" applyFont="1" applyBorder="1" applyAlignment="1">
      <alignment horizontal="left"/>
    </xf>
    <xf numFmtId="2" fontId="6" fillId="0" borderId="13" xfId="0" applyNumberFormat="1" applyFont="1" applyBorder="1" applyAlignment="1">
      <alignment horizontal="left" vertical="center" wrapText="1"/>
    </xf>
    <xf numFmtId="2" fontId="2" fillId="0" borderId="14" xfId="0" applyNumberFormat="1" applyFont="1" applyBorder="1" applyAlignment="1">
      <alignment horizontal="left"/>
    </xf>
    <xf numFmtId="165" fontId="12" fillId="0" borderId="0" xfId="0" applyNumberFormat="1" applyFont="1" applyAlignment="1">
      <alignment horizontal="center"/>
    </xf>
    <xf numFmtId="0" fontId="8" fillId="0" borderId="0" xfId="0" applyFont="1" applyBorder="1" applyAlignment="1">
      <alignment horizontal="center" vertical="center" wrapText="1"/>
    </xf>
    <xf numFmtId="2" fontId="6" fillId="0" borderId="0" xfId="0" applyNumberFormat="1" applyFont="1" applyBorder="1" applyAlignment="1">
      <alignment horizontal="left" vertical="center" wrapText="1"/>
    </xf>
    <xf numFmtId="4" fontId="6" fillId="0" borderId="0" xfId="0" applyNumberFormat="1" applyFont="1" applyBorder="1" applyAlignment="1">
      <alignment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2" fontId="2" fillId="2" borderId="23" xfId="0" applyNumberFormat="1" applyFont="1" applyFill="1" applyBorder="1" applyAlignment="1">
      <alignment horizontal="center" vertical="center" wrapText="1"/>
    </xf>
    <xf numFmtId="4" fontId="2" fillId="0" borderId="23" xfId="0" applyNumberFormat="1" applyFont="1" applyBorder="1" applyAlignment="1">
      <alignment horizontal="center" vertical="center" wrapText="1"/>
    </xf>
    <xf numFmtId="41" fontId="2" fillId="0" borderId="24"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44" xfId="0" applyFont="1" applyBorder="1" applyAlignment="1">
      <alignment horizontal="center" vertical="center" wrapText="1"/>
    </xf>
    <xf numFmtId="0" fontId="9" fillId="0" borderId="33" xfId="0" applyFont="1" applyBorder="1" applyAlignment="1">
      <alignment horizontal="right" wrapText="1"/>
    </xf>
    <xf numFmtId="0" fontId="9" fillId="0" borderId="61" xfId="0" applyFont="1" applyBorder="1" applyAlignment="1">
      <alignment horizontal="right" wrapText="1"/>
    </xf>
    <xf numFmtId="0" fontId="9" fillId="0" borderId="62" xfId="0" applyFont="1" applyBorder="1" applyAlignment="1">
      <alignment horizontal="right" wrapText="1"/>
    </xf>
    <xf numFmtId="0" fontId="2" fillId="0" borderId="33" xfId="0" applyFont="1" applyBorder="1" applyAlignment="1">
      <alignment vertical="center" wrapText="1"/>
    </xf>
    <xf numFmtId="41" fontId="2" fillId="2" borderId="49" xfId="0" applyNumberFormat="1" applyFont="1" applyFill="1" applyBorder="1" applyAlignment="1">
      <alignment horizontal="right" vertical="center" wrapText="1"/>
    </xf>
    <xf numFmtId="41" fontId="2" fillId="0" borderId="10" xfId="0" applyNumberFormat="1" applyFont="1" applyBorder="1" applyAlignment="1">
      <alignment horizontal="right" vertical="center" wrapText="1"/>
    </xf>
    <xf numFmtId="41" fontId="2" fillId="0" borderId="61" xfId="0" applyNumberFormat="1" applyFont="1" applyBorder="1" applyAlignment="1">
      <alignment horizontal="right" vertical="center" wrapText="1"/>
    </xf>
    <xf numFmtId="41" fontId="2" fillId="0" borderId="62" xfId="0" applyNumberFormat="1" applyFont="1" applyBorder="1" applyAlignment="1">
      <alignment horizontal="right" vertical="center" wrapText="1"/>
    </xf>
    <xf numFmtId="0" fontId="9" fillId="0" borderId="0" xfId="0" applyFont="1" applyBorder="1" applyAlignment="1">
      <alignment horizontal="right" wrapText="1"/>
    </xf>
    <xf numFmtId="0" fontId="2" fillId="0" borderId="0" xfId="0" applyFont="1" applyBorder="1" applyAlignment="1">
      <alignment vertical="center" wrapText="1"/>
    </xf>
    <xf numFmtId="41" fontId="2" fillId="2" borderId="0" xfId="0" applyNumberFormat="1" applyFont="1" applyFill="1" applyBorder="1" applyAlignment="1">
      <alignment horizontal="right" vertical="center" wrapText="1"/>
    </xf>
    <xf numFmtId="0" fontId="8" fillId="0" borderId="0" xfId="0" applyFont="1" applyAlignment="1">
      <alignment horizontal="center" vertical="center" wrapText="1"/>
    </xf>
    <xf numFmtId="2" fontId="6" fillId="0" borderId="0" xfId="0" applyNumberFormat="1" applyFont="1" applyAlignment="1">
      <alignment horizontal="left" vertical="center" wrapText="1"/>
    </xf>
    <xf numFmtId="4" fontId="6" fillId="0" borderId="0" xfId="0" applyNumberFormat="1" applyFont="1" applyAlignment="1">
      <alignment wrapText="1"/>
    </xf>
    <xf numFmtId="0" fontId="1" fillId="0" borderId="0" xfId="0" applyFont="1" applyAlignment="1">
      <alignment horizontal="center" vertical="center"/>
    </xf>
    <xf numFmtId="0" fontId="5" fillId="0" borderId="0" xfId="0" applyFont="1" applyAlignment="1">
      <alignment horizontal="left" vertical="top" wrapText="1"/>
    </xf>
    <xf numFmtId="0" fontId="8" fillId="0" borderId="0" xfId="0" applyFont="1" applyAlignment="1">
      <alignment horizontal="center"/>
    </xf>
    <xf numFmtId="2" fontId="6" fillId="0" borderId="0" xfId="0" applyNumberFormat="1" applyFont="1" applyAlignment="1">
      <alignment horizontal="right"/>
    </xf>
    <xf numFmtId="1" fontId="8" fillId="0" borderId="0" xfId="0" applyNumberFormat="1" applyFont="1" applyAlignment="1">
      <alignment horizontal="right"/>
    </xf>
    <xf numFmtId="41" fontId="8" fillId="0" borderId="0" xfId="0" applyNumberFormat="1" applyFont="1"/>
    <xf numFmtId="0" fontId="13" fillId="0" borderId="0" xfId="0" applyFont="1" applyAlignment="1">
      <alignment horizontal="left" vertical="top" wrapText="1"/>
    </xf>
    <xf numFmtId="0" fontId="1" fillId="0" borderId="0" xfId="0" applyFont="1" applyAlignment="1">
      <alignment horizontal="center"/>
    </xf>
    <xf numFmtId="4" fontId="2" fillId="0" borderId="0" xfId="0" applyNumberFormat="1" applyFont="1" applyAlignment="1" applyProtection="1">
      <alignment horizontal="center"/>
      <protection locked="0"/>
    </xf>
    <xf numFmtId="1" fontId="1" fillId="0" borderId="0" xfId="0" applyNumberFormat="1" applyFont="1" applyAlignment="1">
      <alignment horizontal="right"/>
    </xf>
    <xf numFmtId="0" fontId="5" fillId="0" borderId="0" xfId="0" applyFont="1" applyAlignment="1">
      <alignment horizontal="center" vertical="top"/>
    </xf>
    <xf numFmtId="0" fontId="2" fillId="0" borderId="0" xfId="0" applyFont="1" applyAlignment="1" applyProtection="1">
      <alignment horizontal="left" vertical="top"/>
      <protection locked="0"/>
    </xf>
    <xf numFmtId="0" fontId="5" fillId="0" borderId="0" xfId="0" applyFont="1" applyAlignment="1" applyProtection="1">
      <alignment horizontal="center"/>
      <protection locked="0"/>
    </xf>
    <xf numFmtId="3" fontId="5" fillId="0" borderId="0" xfId="0" applyNumberFormat="1" applyFont="1" applyAlignment="1" applyProtection="1">
      <alignment horizontal="right"/>
      <protection locked="0"/>
    </xf>
    <xf numFmtId="41" fontId="5" fillId="0" borderId="0" xfId="0" applyNumberFormat="1" applyFont="1" applyProtection="1">
      <protection locked="0"/>
    </xf>
    <xf numFmtId="0" fontId="2" fillId="0" borderId="0" xfId="0" applyFont="1" applyAlignment="1">
      <alignment horizontal="right"/>
    </xf>
    <xf numFmtId="0" fontId="5" fillId="0" borderId="0" xfId="0" applyFont="1" applyAlignment="1">
      <alignment horizontal="center"/>
    </xf>
    <xf numFmtId="3" fontId="5" fillId="0" borderId="0" xfId="0" applyNumberFormat="1" applyFont="1" applyAlignment="1">
      <alignment horizontal="right"/>
    </xf>
    <xf numFmtId="41" fontId="5" fillId="0" borderId="0" xfId="0" applyNumberFormat="1" applyFont="1"/>
    <xf numFmtId="0" fontId="29" fillId="2" borderId="10" xfId="0" applyFont="1" applyFill="1" applyBorder="1" applyAlignment="1">
      <alignment horizontal="left" vertical="top" wrapText="1"/>
    </xf>
    <xf numFmtId="0" fontId="6" fillId="0" borderId="22" xfId="0" applyFont="1" applyBorder="1" applyAlignment="1">
      <alignment horizontal="left" vertical="top" wrapText="1"/>
    </xf>
    <xf numFmtId="1" fontId="5" fillId="2" borderId="32" xfId="0" applyNumberFormat="1" applyFont="1" applyFill="1" applyBorder="1" applyAlignment="1">
      <alignment horizontal="center" vertical="center" wrapText="1"/>
    </xf>
    <xf numFmtId="0" fontId="5" fillId="2" borderId="33" xfId="0" applyFont="1" applyFill="1" applyBorder="1" applyAlignment="1">
      <alignment horizontal="center" vertical="center" wrapText="1"/>
    </xf>
    <xf numFmtId="2" fontId="9" fillId="2" borderId="21"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41" fontId="11" fillId="2" borderId="17" xfId="0" applyNumberFormat="1" applyFont="1" applyFill="1" applyBorder="1" applyAlignment="1">
      <alignment vertical="center" wrapText="1"/>
    </xf>
    <xf numFmtId="0" fontId="13" fillId="2" borderId="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9" fillId="2" borderId="2" xfId="0" applyFont="1" applyFill="1" applyBorder="1" applyAlignment="1">
      <alignment horizontal="right" wrapText="1"/>
    </xf>
    <xf numFmtId="41" fontId="2" fillId="2" borderId="3" xfId="0" applyNumberFormat="1" applyFont="1" applyFill="1" applyBorder="1" applyAlignment="1">
      <alignment horizontal="right" vertical="center" wrapText="1"/>
    </xf>
    <xf numFmtId="0" fontId="2" fillId="0" borderId="31" xfId="0" applyFont="1" applyBorder="1" applyAlignment="1">
      <alignment horizontal="right" wrapText="1"/>
    </xf>
    <xf numFmtId="41" fontId="2" fillId="0" borderId="6" xfId="0" applyNumberFormat="1" applyFont="1" applyBorder="1" applyAlignment="1">
      <alignment horizontal="right" wrapText="1"/>
    </xf>
    <xf numFmtId="3" fontId="5" fillId="2" borderId="1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5" xfId="0" applyFont="1" applyBorder="1" applyAlignment="1">
      <alignment horizontal="left" vertical="top" wrapText="1"/>
    </xf>
    <xf numFmtId="4" fontId="2" fillId="0" borderId="6" xfId="0" applyNumberFormat="1" applyFont="1" applyBorder="1" applyAlignment="1">
      <alignment horizontal="right" wrapText="1"/>
    </xf>
    <xf numFmtId="41" fontId="5" fillId="2" borderId="6" xfId="0" applyNumberFormat="1" applyFont="1" applyFill="1" applyBorder="1" applyAlignment="1">
      <alignment horizontal="right" vertical="center" wrapText="1"/>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Fill="1" applyAlignment="1">
      <alignment vertical="center" wrapText="1"/>
    </xf>
    <xf numFmtId="4" fontId="7" fillId="0" borderId="0" xfId="0" applyNumberFormat="1" applyFont="1" applyFill="1" applyAlignment="1">
      <alignment vertical="center" wrapText="1"/>
    </xf>
    <xf numFmtId="0" fontId="2" fillId="0" borderId="16" xfId="0"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41" fontId="2" fillId="0" borderId="17"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1" fontId="2" fillId="0" borderId="33" xfId="0" applyNumberFormat="1" applyFont="1" applyFill="1" applyBorder="1" applyAlignment="1">
      <alignment horizontal="center" vertical="center" wrapText="1"/>
    </xf>
    <xf numFmtId="1" fontId="2" fillId="0" borderId="34"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vertical="center" wrapText="1"/>
    </xf>
    <xf numFmtId="0" fontId="5" fillId="0" borderId="47" xfId="0" applyFont="1" applyFill="1" applyBorder="1" applyAlignment="1">
      <alignment vertical="center" wrapText="1"/>
    </xf>
    <xf numFmtId="0" fontId="5" fillId="0" borderId="16" xfId="0" applyFont="1" applyFill="1" applyBorder="1" applyAlignment="1">
      <alignment vertical="center" wrapText="1"/>
    </xf>
    <xf numFmtId="41" fontId="18" fillId="0" borderId="16" xfId="0" applyNumberFormat="1" applyFont="1" applyFill="1" applyBorder="1" applyAlignment="1">
      <alignment wrapText="1"/>
    </xf>
    <xf numFmtId="3" fontId="18" fillId="0" borderId="17" xfId="0" applyNumberFormat="1" applyFont="1" applyFill="1" applyBorder="1" applyAlignment="1">
      <alignment wrapText="1"/>
    </xf>
    <xf numFmtId="0" fontId="5" fillId="0" borderId="9"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10" xfId="0" applyFont="1" applyFill="1" applyBorder="1" applyAlignment="1">
      <alignment horizontal="left" wrapText="1"/>
    </xf>
    <xf numFmtId="0" fontId="5" fillId="0" borderId="8" xfId="0" applyFont="1" applyFill="1" applyBorder="1" applyAlignment="1">
      <alignment horizontal="right" wrapText="1"/>
    </xf>
    <xf numFmtId="4" fontId="5" fillId="0" borderId="8" xfId="0" applyNumberFormat="1" applyFont="1" applyFill="1" applyBorder="1" applyAlignment="1">
      <alignment horizontal="right" wrapText="1"/>
    </xf>
    <xf numFmtId="41" fontId="5" fillId="0" borderId="8" xfId="0" applyNumberFormat="1" applyFont="1" applyFill="1" applyBorder="1" applyAlignment="1">
      <alignment horizontal="right" wrapText="1"/>
    </xf>
    <xf numFmtId="41" fontId="5" fillId="0" borderId="35" xfId="0" applyNumberFormat="1" applyFont="1" applyFill="1" applyBorder="1" applyAlignment="1">
      <alignment horizontal="right" wrapText="1"/>
    </xf>
    <xf numFmtId="0" fontId="5" fillId="0" borderId="10" xfId="0" applyFont="1" applyFill="1" applyBorder="1" applyAlignment="1">
      <alignment horizontal="left" vertical="top" wrapText="1"/>
    </xf>
    <xf numFmtId="0" fontId="5" fillId="0" borderId="10" xfId="0" applyFont="1" applyFill="1" applyBorder="1" applyAlignment="1">
      <alignment horizontal="right" wrapText="1"/>
    </xf>
    <xf numFmtId="4" fontId="5" fillId="0" borderId="10" xfId="0" applyNumberFormat="1" applyFont="1" applyFill="1" applyBorder="1" applyAlignment="1">
      <alignment horizontal="right" wrapText="1"/>
    </xf>
    <xf numFmtId="41" fontId="5" fillId="0" borderId="10" xfId="0" applyNumberFormat="1" applyFont="1" applyFill="1" applyBorder="1" applyAlignment="1" applyProtection="1">
      <alignment horizontal="right" wrapText="1"/>
      <protection locked="0"/>
    </xf>
    <xf numFmtId="49"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left" wrapText="1"/>
    </xf>
    <xf numFmtId="0" fontId="5" fillId="0" borderId="33" xfId="0" applyFont="1" applyFill="1" applyBorder="1" applyAlignment="1">
      <alignment horizontal="right" wrapText="1"/>
    </xf>
    <xf numFmtId="4" fontId="5" fillId="0" borderId="33" xfId="0" applyNumberFormat="1" applyFont="1" applyFill="1" applyBorder="1" applyAlignment="1">
      <alignment horizontal="right" wrapText="1"/>
    </xf>
    <xf numFmtId="41" fontId="5" fillId="0" borderId="33" xfId="0" applyNumberFormat="1" applyFont="1" applyFill="1" applyBorder="1" applyAlignment="1" applyProtection="1">
      <alignment horizontal="right" wrapText="1"/>
      <protection locked="0"/>
    </xf>
    <xf numFmtId="41" fontId="5" fillId="0" borderId="14" xfId="0" applyNumberFormat="1" applyFont="1" applyFill="1" applyBorder="1" applyAlignment="1">
      <alignment horizontal="right"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41" fontId="2" fillId="0" borderId="55" xfId="0" applyNumberFormat="1" applyFont="1" applyFill="1" applyBorder="1" applyAlignment="1">
      <alignment horizontal="right" vertical="center" wrapText="1"/>
    </xf>
    <xf numFmtId="0" fontId="5" fillId="0" borderId="10" xfId="0" applyFont="1" applyFill="1" applyBorder="1" applyAlignment="1">
      <alignment vertical="center" wrapText="1"/>
    </xf>
    <xf numFmtId="41" fontId="6" fillId="0" borderId="37" xfId="0" applyNumberFormat="1" applyFont="1" applyBorder="1"/>
    <xf numFmtId="41" fontId="6" fillId="0" borderId="23" xfId="0" applyNumberFormat="1" applyFont="1" applyBorder="1"/>
    <xf numFmtId="41" fontId="6" fillId="0" borderId="24" xfId="0" applyNumberFormat="1" applyFont="1" applyBorder="1"/>
    <xf numFmtId="41" fontId="6" fillId="3" borderId="22" xfId="0" applyNumberFormat="1" applyFont="1" applyFill="1" applyBorder="1"/>
    <xf numFmtId="41" fontId="6" fillId="3" borderId="38" xfId="0" applyNumberFormat="1" applyFont="1" applyFill="1" applyBorder="1"/>
    <xf numFmtId="41" fontId="6" fillId="0" borderId="11" xfId="0" applyNumberFormat="1" applyFont="1" applyBorder="1"/>
    <xf numFmtId="43" fontId="0" fillId="0" borderId="0" xfId="0" applyNumberFormat="1"/>
    <xf numFmtId="2" fontId="2" fillId="2" borderId="13"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2" borderId="18" xfId="0" applyFont="1" applyFill="1" applyBorder="1" applyAlignment="1">
      <alignment horizontal="right" wrapText="1"/>
    </xf>
    <xf numFmtId="0" fontId="2" fillId="2" borderId="19" xfId="0" applyFont="1" applyFill="1" applyBorder="1" applyAlignment="1">
      <alignment horizontal="right" wrapText="1"/>
    </xf>
    <xf numFmtId="0" fontId="2" fillId="2" borderId="39" xfId="0" applyFont="1" applyFill="1" applyBorder="1" applyAlignment="1">
      <alignment horizontal="right"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53" xfId="0" applyFont="1" applyFill="1" applyBorder="1" applyAlignment="1">
      <alignment horizontal="righ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2" fontId="9" fillId="2" borderId="16"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53" xfId="0" applyNumberFormat="1" applyFont="1" applyFill="1" applyBorder="1" applyAlignment="1">
      <alignment horizontal="right"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41" fontId="2" fillId="2" borderId="6" xfId="0" applyNumberFormat="1" applyFont="1" applyFill="1" applyBorder="1" applyAlignment="1">
      <alignment horizontal="center" vertical="center"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26" fillId="2" borderId="6" xfId="0" applyFont="1" applyFill="1" applyBorder="1" applyAlignment="1">
      <alignment horizontal="center" vertical="top" wrapText="1"/>
    </xf>
    <xf numFmtId="0" fontId="5" fillId="0" borderId="59" xfId="0" applyFont="1" applyBorder="1" applyAlignment="1">
      <alignment horizontal="left" vertical="top" wrapText="1"/>
    </xf>
    <xf numFmtId="0" fontId="5" fillId="0" borderId="51" xfId="0" applyFont="1" applyBorder="1" applyAlignment="1">
      <alignment vertical="top"/>
    </xf>
    <xf numFmtId="0" fontId="5" fillId="0" borderId="52" xfId="0" applyFont="1" applyBorder="1" applyAlignment="1">
      <alignment vertical="top"/>
    </xf>
    <xf numFmtId="2" fontId="2" fillId="2" borderId="4" xfId="0" applyNumberFormat="1" applyFont="1" applyFill="1" applyBorder="1" applyAlignment="1">
      <alignment horizontal="left" vertical="top" wrapText="1"/>
    </xf>
    <xf numFmtId="2" fontId="2" fillId="2" borderId="5"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2" fillId="2" borderId="54" xfId="0" applyFont="1" applyFill="1" applyBorder="1" applyAlignment="1">
      <alignment horizontal="left" vertical="center" wrapText="1"/>
    </xf>
    <xf numFmtId="2" fontId="2" fillId="2" borderId="28" xfId="0" applyNumberFormat="1" applyFont="1" applyFill="1" applyBorder="1" applyAlignment="1">
      <alignment horizontal="left" vertical="top" wrapText="1"/>
    </xf>
    <xf numFmtId="2" fontId="2" fillId="2" borderId="31" xfId="0" applyNumberFormat="1" applyFont="1" applyFill="1" applyBorder="1" applyAlignment="1">
      <alignment horizontal="left" vertical="top" wrapText="1"/>
    </xf>
    <xf numFmtId="2" fontId="2" fillId="2" borderId="26" xfId="0" applyNumberFormat="1" applyFont="1" applyFill="1" applyBorder="1" applyAlignment="1">
      <alignment horizontal="left" vertical="top"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6" xfId="0" applyFont="1" applyBorder="1" applyAlignment="1">
      <alignment horizontal="right" wrapText="1"/>
    </xf>
    <xf numFmtId="0" fontId="14" fillId="2" borderId="4"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6" xfId="0" applyFont="1" applyFill="1" applyBorder="1" applyAlignment="1">
      <alignment horizontal="center" vertical="top" wrapText="1"/>
    </xf>
    <xf numFmtId="0" fontId="2" fillId="2" borderId="18" xfId="0" applyFont="1" applyFill="1" applyBorder="1" applyAlignment="1">
      <alignment horizontal="right" vertical="center" wrapText="1"/>
    </xf>
    <xf numFmtId="0" fontId="2" fillId="2" borderId="19" xfId="0" applyFont="1" applyFill="1" applyBorder="1" applyAlignment="1">
      <alignment horizontal="right" vertical="center" wrapText="1"/>
    </xf>
    <xf numFmtId="0" fontId="2" fillId="2" borderId="57" xfId="0" applyFont="1" applyFill="1" applyBorder="1" applyAlignment="1">
      <alignment horizontal="right" vertical="center" wrapText="1"/>
    </xf>
    <xf numFmtId="0" fontId="5" fillId="0" borderId="44"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41" fontId="9" fillId="2" borderId="3"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41" fontId="2" fillId="0" borderId="3" xfId="0" applyNumberFormat="1" applyFont="1" applyFill="1" applyBorder="1" applyAlignment="1">
      <alignment horizontal="left" vertical="top" wrapText="1"/>
    </xf>
    <xf numFmtId="0" fontId="2" fillId="0" borderId="4" xfId="0" applyFont="1" applyFill="1" applyBorder="1" applyAlignment="1">
      <alignment horizontal="center" vertical="center" wrapText="1"/>
    </xf>
    <xf numFmtId="41" fontId="2" fillId="0" borderId="6" xfId="0" applyNumberFormat="1" applyFont="1" applyFill="1" applyBorder="1" applyAlignment="1">
      <alignment horizontal="center" vertical="center"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5" fillId="0" borderId="59" xfId="0" applyFont="1" applyFill="1" applyBorder="1" applyAlignment="1">
      <alignment horizontal="left" vertical="top" wrapText="1"/>
    </xf>
    <xf numFmtId="0" fontId="5" fillId="0" borderId="51" xfId="0" applyFont="1" applyFill="1" applyBorder="1" applyAlignment="1">
      <alignment vertical="top"/>
    </xf>
    <xf numFmtId="0" fontId="5" fillId="0" borderId="52" xfId="0" applyFont="1" applyFill="1" applyBorder="1" applyAlignment="1">
      <alignment vertical="top"/>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0" fontId="6" fillId="0" borderId="54" xfId="0" applyFont="1" applyBorder="1" applyAlignment="1">
      <alignment horizontal="left" vertical="center" wrapText="1"/>
    </xf>
    <xf numFmtId="0" fontId="2" fillId="4" borderId="6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41" fontId="2" fillId="0" borderId="61" xfId="0" applyNumberFormat="1" applyFont="1" applyBorder="1" applyAlignment="1">
      <alignment horizontal="right" vertical="center" wrapText="1"/>
    </xf>
    <xf numFmtId="41" fontId="2" fillId="0" borderId="62" xfId="0" applyNumberFormat="1" applyFont="1" applyBorder="1" applyAlignment="1">
      <alignment horizontal="right" vertical="center" wrapText="1"/>
    </xf>
    <xf numFmtId="41" fontId="2" fillId="0" borderId="49" xfId="0" applyNumberFormat="1" applyFont="1" applyBorder="1" applyAlignment="1">
      <alignment horizontal="right" vertical="center" wrapText="1"/>
    </xf>
    <xf numFmtId="41" fontId="2" fillId="0" borderId="44" xfId="0" applyNumberFormat="1" applyFont="1" applyBorder="1" applyAlignment="1">
      <alignment horizontal="right" vertical="center" wrapText="1"/>
    </xf>
    <xf numFmtId="41" fontId="2" fillId="0" borderId="45" xfId="0" applyNumberFormat="1" applyFont="1" applyBorder="1" applyAlignment="1">
      <alignment horizontal="right" vertical="center" wrapText="1"/>
    </xf>
    <xf numFmtId="41" fontId="2" fillId="0" borderId="48" xfId="0" applyNumberFormat="1" applyFont="1" applyBorder="1" applyAlignment="1">
      <alignment horizontal="right" vertical="center" wrapText="1"/>
    </xf>
    <xf numFmtId="2" fontId="6" fillId="0" borderId="58" xfId="0" applyNumberFormat="1" applyFont="1" applyBorder="1" applyAlignment="1">
      <alignment horizontal="center" vertical="center" wrapText="1"/>
    </xf>
    <xf numFmtId="2" fontId="6" fillId="0" borderId="31" xfId="0" applyNumberFormat="1" applyFont="1" applyBorder="1" applyAlignment="1">
      <alignment horizontal="center" vertical="center" wrapText="1"/>
    </xf>
    <xf numFmtId="2" fontId="6" fillId="0" borderId="56" xfId="0" applyNumberFormat="1" applyFont="1" applyBorder="1" applyAlignment="1">
      <alignment horizontal="center" vertical="center" wrapText="1"/>
    </xf>
    <xf numFmtId="0" fontId="12" fillId="0" borderId="21" xfId="0" applyFont="1" applyBorder="1" applyAlignment="1">
      <alignment horizontal="center" vertical="center"/>
    </xf>
    <xf numFmtId="0" fontId="12" fillId="0" borderId="38" xfId="0" applyFont="1" applyBorder="1" applyAlignment="1">
      <alignment horizontal="center" vertical="center"/>
    </xf>
    <xf numFmtId="2" fontId="6" fillId="0" borderId="21" xfId="0" applyNumberFormat="1" applyFont="1" applyBorder="1" applyAlignment="1">
      <alignment horizontal="left" vertical="top" wrapText="1"/>
    </xf>
    <xf numFmtId="2" fontId="6" fillId="0" borderId="22" xfId="0" applyNumberFormat="1" applyFont="1" applyBorder="1" applyAlignment="1">
      <alignment horizontal="left" vertical="top" wrapText="1"/>
    </xf>
    <xf numFmtId="2" fontId="6" fillId="0" borderId="38" xfId="0" applyNumberFormat="1" applyFont="1" applyBorder="1" applyAlignment="1">
      <alignment horizontal="left" vertical="top" wrapText="1"/>
    </xf>
    <xf numFmtId="0" fontId="6" fillId="0" borderId="30" xfId="0" applyFont="1" applyBorder="1" applyAlignment="1">
      <alignment horizontal="center" vertical="center" wrapText="1"/>
    </xf>
    <xf numFmtId="0" fontId="6" fillId="0" borderId="37" xfId="0" applyFont="1" applyBorder="1" applyAlignment="1">
      <alignment horizontal="center" vertical="center" wrapText="1"/>
    </xf>
    <xf numFmtId="2" fontId="6" fillId="0" borderId="37" xfId="0" applyNumberFormat="1" applyFont="1" applyBorder="1" applyAlignment="1">
      <alignment horizontal="left" vertical="center" wrapText="1"/>
    </xf>
    <xf numFmtId="2" fontId="6" fillId="0" borderId="50" xfId="0" applyNumberFormat="1" applyFont="1" applyBorder="1" applyAlignment="1">
      <alignment horizontal="left" vertical="center" wrapText="1"/>
    </xf>
    <xf numFmtId="0" fontId="9" fillId="0" borderId="18" xfId="0" applyFont="1" applyBorder="1" applyAlignment="1">
      <alignment horizontal="right" wrapText="1"/>
    </xf>
    <xf numFmtId="0" fontId="9" fillId="0" borderId="19" xfId="0" applyFont="1" applyBorder="1" applyAlignment="1">
      <alignment horizontal="right" wrapText="1"/>
    </xf>
    <xf numFmtId="0" fontId="9" fillId="0" borderId="39" xfId="0" applyFont="1" applyBorder="1" applyAlignment="1">
      <alignment horizontal="right" wrapText="1"/>
    </xf>
    <xf numFmtId="0" fontId="9" fillId="0" borderId="5" xfId="0" applyFont="1" applyBorder="1" applyAlignment="1">
      <alignment horizontal="right" wrapText="1"/>
    </xf>
    <xf numFmtId="0" fontId="9" fillId="0" borderId="6" xfId="0" applyFont="1" applyBorder="1" applyAlignment="1">
      <alignment horizontal="right" wrapText="1"/>
    </xf>
    <xf numFmtId="2" fontId="6" fillId="0" borderId="54" xfId="0" applyNumberFormat="1" applyFont="1" applyBorder="1" applyAlignment="1">
      <alignment horizontal="left" vertical="center" wrapText="1"/>
    </xf>
    <xf numFmtId="2" fontId="6" fillId="0" borderId="5" xfId="0" applyNumberFormat="1" applyFont="1" applyBorder="1" applyAlignment="1">
      <alignment horizontal="left" vertical="center" wrapText="1"/>
    </xf>
    <xf numFmtId="2" fontId="6" fillId="0" borderId="6" xfId="0" applyNumberFormat="1" applyFont="1" applyBorder="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28" fillId="0" borderId="61" xfId="0" applyFont="1" applyBorder="1" applyAlignment="1">
      <alignment horizontal="left" vertical="top" wrapText="1"/>
    </xf>
    <xf numFmtId="0" fontId="28" fillId="0" borderId="62" xfId="0" applyFont="1" applyBorder="1" applyAlignment="1">
      <alignment horizontal="left" vertical="top" wrapText="1"/>
    </xf>
    <xf numFmtId="0" fontId="28" fillId="0" borderId="63" xfId="0" applyFont="1" applyBorder="1" applyAlignment="1">
      <alignment horizontal="left" vertical="top" wrapText="1"/>
    </xf>
    <xf numFmtId="0" fontId="2" fillId="2" borderId="31" xfId="0" applyFont="1" applyFill="1" applyBorder="1" applyAlignment="1">
      <alignment horizontal="right" wrapText="1"/>
    </xf>
    <xf numFmtId="0" fontId="2" fillId="2" borderId="56" xfId="0" applyFont="1" applyFill="1" applyBorder="1" applyAlignment="1">
      <alignment horizontal="right" wrapText="1"/>
    </xf>
    <xf numFmtId="0" fontId="2" fillId="0" borderId="28" xfId="0" applyFont="1" applyBorder="1" applyAlignment="1">
      <alignment horizontal="left" vertical="top"/>
    </xf>
    <xf numFmtId="0" fontId="2" fillId="0" borderId="31" xfId="0" applyFont="1" applyBorder="1" applyAlignment="1">
      <alignment horizontal="left" vertical="top"/>
    </xf>
    <xf numFmtId="0" fontId="2" fillId="0" borderId="56" xfId="0" applyFont="1" applyBorder="1" applyAlignment="1">
      <alignment horizontal="left" vertical="top"/>
    </xf>
    <xf numFmtId="0" fontId="9" fillId="0" borderId="54" xfId="0" applyFont="1" applyBorder="1" applyAlignment="1">
      <alignment horizontal="right" wrapText="1"/>
    </xf>
    <xf numFmtId="0" fontId="9" fillId="0" borderId="53" xfId="0" applyFont="1" applyBorder="1" applyAlignment="1">
      <alignment horizontal="right"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6" fillId="3" borderId="21" xfId="0" applyFont="1" applyFill="1" applyBorder="1" applyAlignment="1">
      <alignment horizontal="left" vertical="center"/>
    </xf>
    <xf numFmtId="0" fontId="9" fillId="3" borderId="22" xfId="0" applyFont="1" applyFill="1" applyBorder="1" applyAlignment="1">
      <alignment horizontal="left" vertical="center"/>
    </xf>
    <xf numFmtId="0" fontId="6" fillId="0" borderId="25" xfId="0" applyFont="1" applyBorder="1" applyAlignment="1">
      <alignment horizontal="left" vertical="top" wrapText="1"/>
    </xf>
    <xf numFmtId="0" fontId="6" fillId="0" borderId="23" xfId="0" applyFont="1" applyBorder="1" applyAlignment="1">
      <alignment horizontal="left" vertical="top"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30" xfId="0" applyFont="1" applyBorder="1" applyAlignment="1">
      <alignment horizontal="left" vertical="top" wrapText="1"/>
    </xf>
    <xf numFmtId="0" fontId="6" fillId="0" borderId="37" xfId="0" applyFont="1" applyBorder="1" applyAlignment="1">
      <alignment horizontal="left"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2" fontId="2" fillId="0" borderId="30" xfId="0" applyNumberFormat="1" applyFont="1" applyBorder="1" applyAlignment="1">
      <alignment horizontal="center" vertical="center"/>
    </xf>
    <xf numFmtId="2" fontId="2" fillId="0" borderId="37" xfId="0" applyNumberFormat="1" applyFont="1" applyBorder="1" applyAlignment="1">
      <alignment horizontal="center" vertical="center"/>
    </xf>
    <xf numFmtId="2" fontId="2" fillId="0" borderId="36"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22" xfId="0" applyNumberFormat="1"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43" fontId="5" fillId="2" borderId="17" xfId="0" applyNumberFormat="1" applyFont="1" applyFill="1" applyBorder="1" applyAlignment="1">
      <alignment horizontal="right" wrapText="1"/>
    </xf>
    <xf numFmtId="43" fontId="5" fillId="2" borderId="11" xfId="0" applyNumberFormat="1" applyFont="1" applyFill="1" applyBorder="1" applyAlignment="1">
      <alignment horizontal="right" wrapText="1"/>
    </xf>
    <xf numFmtId="43" fontId="5" fillId="2" borderId="14" xfId="0" applyNumberFormat="1" applyFont="1" applyFill="1" applyBorder="1" applyAlignment="1">
      <alignment horizontal="right" wrapText="1"/>
    </xf>
    <xf numFmtId="43" fontId="2" fillId="2" borderId="55" xfId="0" applyNumberFormat="1" applyFont="1" applyFill="1" applyBorder="1" applyAlignment="1">
      <alignment horizontal="right" vertical="center" wrapText="1"/>
    </xf>
    <xf numFmtId="43" fontId="5" fillId="0" borderId="17" xfId="0" applyNumberFormat="1" applyFont="1" applyBorder="1" applyAlignment="1">
      <alignment horizontal="right" wrapText="1"/>
    </xf>
    <xf numFmtId="43" fontId="5" fillId="0" borderId="11" xfId="0" applyNumberFormat="1" applyFont="1" applyBorder="1" applyAlignment="1">
      <alignment horizontal="right" wrapText="1"/>
    </xf>
    <xf numFmtId="43" fontId="5" fillId="0" borderId="14" xfId="0" applyNumberFormat="1" applyFont="1" applyBorder="1" applyAlignment="1">
      <alignment horizontal="right" wrapText="1"/>
    </xf>
    <xf numFmtId="43" fontId="2" fillId="0" borderId="38" xfId="0" applyNumberFormat="1" applyFont="1" applyBorder="1" applyAlignment="1">
      <alignment horizontal="right" wrapText="1"/>
    </xf>
    <xf numFmtId="43" fontId="2" fillId="0" borderId="20" xfId="0" applyNumberFormat="1" applyFont="1" applyBorder="1" applyAlignment="1">
      <alignment horizontal="right" wrapText="1"/>
    </xf>
    <xf numFmtId="43" fontId="5" fillId="0" borderId="38" xfId="0" applyNumberFormat="1" applyFont="1" applyBorder="1" applyAlignment="1">
      <alignment horizontal="right" wrapText="1"/>
    </xf>
    <xf numFmtId="43" fontId="2" fillId="0" borderId="52" xfId="0" applyNumberFormat="1" applyFont="1" applyBorder="1" applyAlignment="1">
      <alignment horizontal="right" wrapText="1"/>
    </xf>
    <xf numFmtId="43" fontId="6" fillId="0" borderId="46" xfId="0" applyNumberFormat="1" applyFont="1" applyBorder="1" applyAlignment="1">
      <alignment horizontal="right" wrapText="1"/>
    </xf>
    <xf numFmtId="43" fontId="2" fillId="0" borderId="46" xfId="0" applyNumberFormat="1" applyFont="1" applyBorder="1" applyAlignment="1">
      <alignment horizontal="right"/>
    </xf>
    <xf numFmtId="43" fontId="2" fillId="0" borderId="63" xfId="0" applyNumberFormat="1" applyFont="1" applyBorder="1" applyAlignment="1">
      <alignment horizontal="right"/>
    </xf>
    <xf numFmtId="43" fontId="6" fillId="0" borderId="55" xfId="0" applyNumberFormat="1" applyFont="1" applyBorder="1" applyAlignment="1">
      <alignment horizontal="right" wrapText="1"/>
    </xf>
    <xf numFmtId="43" fontId="5" fillId="2" borderId="10" xfId="0" applyNumberFormat="1" applyFont="1" applyFill="1" applyBorder="1" applyAlignment="1">
      <alignment vertical="center" wrapText="1"/>
    </xf>
    <xf numFmtId="43" fontId="2" fillId="2" borderId="64" xfId="0" applyNumberFormat="1" applyFont="1" applyFill="1" applyBorder="1" applyAlignment="1">
      <alignment horizontal="right" vertical="center" wrapText="1"/>
    </xf>
    <xf numFmtId="43" fontId="5" fillId="2" borderId="10" xfId="0" applyNumberFormat="1" applyFont="1" applyFill="1" applyBorder="1" applyAlignment="1">
      <alignment horizontal="right" wrapText="1"/>
    </xf>
    <xf numFmtId="43" fontId="2" fillId="2" borderId="10" xfId="0" applyNumberFormat="1" applyFont="1" applyFill="1" applyBorder="1" applyAlignment="1">
      <alignment horizontal="right" vertical="center" wrapText="1"/>
    </xf>
  </cellXfs>
  <cellStyles count="3">
    <cellStyle name="Excel Built-in Normal" xfId="1"/>
    <cellStyle name="Normal" xfId="0" builtinId="0"/>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147"/>
  <sheetViews>
    <sheetView view="pageBreakPreview" topLeftCell="B126" zoomScale="86" zoomScaleNormal="115" zoomScaleSheetLayoutView="86" zoomScalePageLayoutView="40" workbookViewId="0">
      <selection activeCell="G128" sqref="G128:G132"/>
    </sheetView>
  </sheetViews>
  <sheetFormatPr defaultRowHeight="18" x14ac:dyDescent="0.35"/>
  <cols>
    <col min="1" max="1" width="3.42578125" style="1" customWidth="1"/>
    <col min="2" max="2" width="6.85546875" style="60" customWidth="1"/>
    <col min="3" max="3" width="11.7109375" style="60" customWidth="1"/>
    <col min="4" max="4" width="64.140625" style="61" customWidth="1"/>
    <col min="5" max="5" width="10.85546875" style="60" customWidth="1"/>
    <col min="6" max="6" width="13.85546875" style="19" customWidth="1"/>
    <col min="7" max="7" width="15.42578125" style="62" customWidth="1"/>
    <col min="8" max="8" width="27" style="63"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561" t="s">
        <v>339</v>
      </c>
      <c r="C1" s="562"/>
      <c r="D1" s="562"/>
      <c r="E1" s="562"/>
      <c r="F1" s="562"/>
      <c r="G1" s="562"/>
      <c r="H1" s="563"/>
    </row>
    <row r="2" spans="1:8" ht="19.5" thickBot="1" x14ac:dyDescent="0.4">
      <c r="B2" s="549" t="s">
        <v>0</v>
      </c>
      <c r="C2" s="550"/>
      <c r="D2" s="550"/>
      <c r="E2" s="550"/>
      <c r="F2" s="550"/>
      <c r="G2" s="550"/>
      <c r="H2" s="564"/>
    </row>
    <row r="3" spans="1:8" ht="19.149999999999999" customHeight="1" thickBot="1" x14ac:dyDescent="0.4">
      <c r="B3" s="565" t="s">
        <v>205</v>
      </c>
      <c r="C3" s="566"/>
      <c r="D3" s="566"/>
      <c r="E3" s="566"/>
      <c r="F3" s="566"/>
      <c r="G3" s="566"/>
      <c r="H3" s="567"/>
    </row>
    <row r="4" spans="1:8" ht="24" customHeight="1" thickBot="1" x14ac:dyDescent="0.4">
      <c r="B4" s="105"/>
      <c r="C4" s="106"/>
      <c r="D4" s="526" t="s">
        <v>1</v>
      </c>
      <c r="E4" s="526"/>
      <c r="F4" s="526"/>
      <c r="G4" s="526"/>
      <c r="H4" s="527"/>
    </row>
    <row r="5" spans="1:8" ht="48.75" customHeight="1" x14ac:dyDescent="0.35">
      <c r="A5" s="3"/>
      <c r="B5" s="255"/>
      <c r="C5" s="130" t="s">
        <v>2</v>
      </c>
      <c r="D5" s="568" t="s">
        <v>3</v>
      </c>
      <c r="E5" s="569"/>
      <c r="F5" s="569"/>
      <c r="G5" s="569"/>
      <c r="H5" s="570"/>
    </row>
    <row r="6" spans="1:8" ht="134.25" customHeight="1" x14ac:dyDescent="0.35">
      <c r="A6" s="3"/>
      <c r="B6" s="43"/>
      <c r="C6" s="14" t="s">
        <v>4</v>
      </c>
      <c r="D6" s="555" t="s">
        <v>5</v>
      </c>
      <c r="E6" s="556"/>
      <c r="F6" s="556"/>
      <c r="G6" s="556"/>
      <c r="H6" s="557"/>
    </row>
    <row r="7" spans="1:8" ht="81" customHeight="1" x14ac:dyDescent="0.35">
      <c r="A7" s="3"/>
      <c r="B7" s="82"/>
      <c r="C7" s="14" t="s">
        <v>6</v>
      </c>
      <c r="D7" s="546" t="s">
        <v>7</v>
      </c>
      <c r="E7" s="546"/>
      <c r="F7" s="546"/>
      <c r="G7" s="546"/>
      <c r="H7" s="547"/>
    </row>
    <row r="8" spans="1:8" ht="85.5" customHeight="1" x14ac:dyDescent="0.35">
      <c r="A8" s="3"/>
      <c r="B8" s="82"/>
      <c r="C8" s="14" t="s">
        <v>8</v>
      </c>
      <c r="D8" s="546" t="s">
        <v>51</v>
      </c>
      <c r="E8" s="546"/>
      <c r="F8" s="546"/>
      <c r="G8" s="546"/>
      <c r="H8" s="547"/>
    </row>
    <row r="9" spans="1:8" ht="141" customHeight="1" x14ac:dyDescent="0.35">
      <c r="A9" s="3"/>
      <c r="B9" s="82"/>
      <c r="C9" s="14" t="s">
        <v>9</v>
      </c>
      <c r="D9" s="546" t="s">
        <v>37</v>
      </c>
      <c r="E9" s="546"/>
      <c r="F9" s="546"/>
      <c r="G9" s="546"/>
      <c r="H9" s="547"/>
    </row>
    <row r="10" spans="1:8" ht="78" customHeight="1" x14ac:dyDescent="0.35">
      <c r="A10" s="3"/>
      <c r="B10" s="82"/>
      <c r="C10" s="14" t="s">
        <v>10</v>
      </c>
      <c r="D10" s="546" t="s">
        <v>38</v>
      </c>
      <c r="E10" s="546"/>
      <c r="F10" s="546"/>
      <c r="G10" s="546"/>
      <c r="H10" s="547"/>
    </row>
    <row r="11" spans="1:8" ht="45" customHeight="1" x14ac:dyDescent="0.35">
      <c r="A11" s="3"/>
      <c r="B11" s="82"/>
      <c r="C11" s="14" t="s">
        <v>11</v>
      </c>
      <c r="D11" s="546" t="s">
        <v>12</v>
      </c>
      <c r="E11" s="546"/>
      <c r="F11" s="546"/>
      <c r="G11" s="546"/>
      <c r="H11" s="547"/>
    </row>
    <row r="12" spans="1:8" ht="141" customHeight="1" x14ac:dyDescent="0.35">
      <c r="A12" s="3"/>
      <c r="B12" s="82"/>
      <c r="C12" s="14" t="s">
        <v>13</v>
      </c>
      <c r="D12" s="546" t="s">
        <v>60</v>
      </c>
      <c r="E12" s="546"/>
      <c r="F12" s="546"/>
      <c r="G12" s="546"/>
      <c r="H12" s="547"/>
    </row>
    <row r="13" spans="1:8" ht="62.25" customHeight="1" x14ac:dyDescent="0.35">
      <c r="A13" s="3"/>
      <c r="B13" s="82"/>
      <c r="C13" s="38" t="s">
        <v>14</v>
      </c>
      <c r="D13" s="546" t="s">
        <v>15</v>
      </c>
      <c r="E13" s="546"/>
      <c r="F13" s="546"/>
      <c r="G13" s="546"/>
      <c r="H13" s="547"/>
    </row>
    <row r="14" spans="1:8" ht="144" customHeight="1" x14ac:dyDescent="0.35">
      <c r="A14" s="3"/>
      <c r="B14" s="82"/>
      <c r="C14" s="14" t="s">
        <v>16</v>
      </c>
      <c r="D14" s="552" t="s">
        <v>330</v>
      </c>
      <c r="E14" s="553"/>
      <c r="F14" s="553"/>
      <c r="G14" s="553"/>
      <c r="H14" s="554"/>
    </row>
    <row r="15" spans="1:8" ht="182.25" customHeight="1" x14ac:dyDescent="0.35">
      <c r="A15" s="3"/>
      <c r="B15" s="82"/>
      <c r="C15" s="14" t="s">
        <v>17</v>
      </c>
      <c r="D15" s="546" t="s">
        <v>18</v>
      </c>
      <c r="E15" s="546"/>
      <c r="F15" s="546"/>
      <c r="G15" s="546"/>
      <c r="H15" s="547"/>
    </row>
    <row r="16" spans="1:8" ht="154.5" customHeight="1" x14ac:dyDescent="0.35">
      <c r="A16" s="3"/>
      <c r="B16" s="82"/>
      <c r="C16" s="14" t="s">
        <v>19</v>
      </c>
      <c r="D16" s="555" t="s">
        <v>20</v>
      </c>
      <c r="E16" s="556"/>
      <c r="F16" s="556"/>
      <c r="G16" s="556"/>
      <c r="H16" s="557"/>
    </row>
    <row r="17" spans="1:37" ht="106.5" customHeight="1" x14ac:dyDescent="0.35">
      <c r="A17" s="3"/>
      <c r="B17" s="82"/>
      <c r="C17" s="14" t="s">
        <v>21</v>
      </c>
      <c r="D17" s="555" t="s">
        <v>22</v>
      </c>
      <c r="E17" s="556"/>
      <c r="F17" s="556"/>
      <c r="G17" s="556"/>
      <c r="H17" s="557"/>
    </row>
    <row r="18" spans="1:37" ht="86.25" customHeight="1" x14ac:dyDescent="0.35">
      <c r="A18" s="3"/>
      <c r="B18" s="82"/>
      <c r="C18" s="14" t="s">
        <v>23</v>
      </c>
      <c r="D18" s="555" t="s">
        <v>52</v>
      </c>
      <c r="E18" s="556"/>
      <c r="F18" s="556"/>
      <c r="G18" s="556"/>
      <c r="H18" s="557"/>
    </row>
    <row r="19" spans="1:37" ht="70.5" customHeight="1" thickBot="1" x14ac:dyDescent="0.4">
      <c r="A19" s="3"/>
      <c r="B19" s="44"/>
      <c r="C19" s="45" t="s">
        <v>24</v>
      </c>
      <c r="D19" s="534" t="s">
        <v>53</v>
      </c>
      <c r="E19" s="534"/>
      <c r="F19" s="534"/>
      <c r="G19" s="534"/>
      <c r="H19" s="535"/>
    </row>
    <row r="20" spans="1:37" ht="18.75" thickBot="1" x14ac:dyDescent="0.4">
      <c r="B20" s="46"/>
      <c r="C20" s="46"/>
      <c r="D20" s="46"/>
      <c r="E20" s="46"/>
      <c r="F20" s="4"/>
      <c r="G20" s="46"/>
      <c r="H20" s="46"/>
    </row>
    <row r="21" spans="1:37" ht="56.25" x14ac:dyDescent="0.35">
      <c r="B21" s="41" t="s">
        <v>25</v>
      </c>
      <c r="C21" s="47" t="s">
        <v>36</v>
      </c>
      <c r="D21" s="47" t="s">
        <v>26</v>
      </c>
      <c r="E21" s="47" t="s">
        <v>27</v>
      </c>
      <c r="F21" s="5" t="s">
        <v>28</v>
      </c>
      <c r="G21" s="48" t="s">
        <v>29</v>
      </c>
      <c r="H21" s="49" t="s">
        <v>30</v>
      </c>
    </row>
    <row r="22" spans="1:37" ht="19.5" thickBot="1" x14ac:dyDescent="0.4">
      <c r="B22" s="50">
        <v>1</v>
      </c>
      <c r="C22" s="23">
        <v>2</v>
      </c>
      <c r="D22" s="23">
        <v>3</v>
      </c>
      <c r="E22" s="23">
        <v>4</v>
      </c>
      <c r="F22" s="23">
        <v>5</v>
      </c>
      <c r="G22" s="51">
        <v>6</v>
      </c>
      <c r="H22" s="52">
        <v>7</v>
      </c>
    </row>
    <row r="23" spans="1:37" ht="19.5" thickBot="1" x14ac:dyDescent="0.4">
      <c r="B23" s="53"/>
      <c r="C23" s="228"/>
      <c r="D23" s="54" t="s">
        <v>84</v>
      </c>
      <c r="E23" s="227"/>
      <c r="F23" s="226"/>
      <c r="G23" s="230"/>
      <c r="H23" s="229"/>
    </row>
    <row r="24" spans="1:37" ht="21" customHeight="1" x14ac:dyDescent="0.35">
      <c r="B24" s="13">
        <v>1</v>
      </c>
      <c r="C24" s="84" t="s">
        <v>43</v>
      </c>
      <c r="D24" s="225" t="s">
        <v>85</v>
      </c>
      <c r="E24" s="30" t="s">
        <v>86</v>
      </c>
      <c r="F24" s="224">
        <v>1</v>
      </c>
      <c r="G24" s="111"/>
      <c r="H24" s="55">
        <f t="shared" ref="H24:H29" si="0">F24*G24</f>
        <v>0</v>
      </c>
    </row>
    <row r="25" spans="1:37" ht="36" customHeight="1" x14ac:dyDescent="0.35">
      <c r="B25" s="79">
        <v>2</v>
      </c>
      <c r="C25" s="223" t="s">
        <v>87</v>
      </c>
      <c r="D25" s="113" t="s">
        <v>88</v>
      </c>
      <c r="E25" s="80" t="s">
        <v>86</v>
      </c>
      <c r="F25" s="114">
        <v>1</v>
      </c>
      <c r="G25" s="115"/>
      <c r="H25" s="56">
        <f t="shared" si="0"/>
        <v>0</v>
      </c>
    </row>
    <row r="26" spans="1:37" ht="22.5" customHeight="1" x14ac:dyDescent="0.35">
      <c r="B26" s="79">
        <v>3</v>
      </c>
      <c r="C26" s="85" t="s">
        <v>89</v>
      </c>
      <c r="D26" s="108" t="s">
        <v>90</v>
      </c>
      <c r="E26" s="80" t="s">
        <v>86</v>
      </c>
      <c r="F26" s="114">
        <v>1</v>
      </c>
      <c r="G26" s="115"/>
      <c r="H26" s="56">
        <f t="shared" si="0"/>
        <v>0</v>
      </c>
    </row>
    <row r="27" spans="1:37" ht="36" customHeight="1" x14ac:dyDescent="0.35">
      <c r="B27" s="79">
        <v>4</v>
      </c>
      <c r="C27" s="85" t="s">
        <v>91</v>
      </c>
      <c r="D27" s="108" t="s">
        <v>204</v>
      </c>
      <c r="E27" s="80" t="s">
        <v>86</v>
      </c>
      <c r="F27" s="114">
        <v>1</v>
      </c>
      <c r="G27" s="115"/>
      <c r="H27" s="56">
        <f t="shared" si="0"/>
        <v>0</v>
      </c>
    </row>
    <row r="28" spans="1:37" ht="59.25" customHeight="1" x14ac:dyDescent="0.35">
      <c r="B28" s="79">
        <v>5</v>
      </c>
      <c r="C28" s="85" t="s">
        <v>93</v>
      </c>
      <c r="D28" s="113" t="s">
        <v>94</v>
      </c>
      <c r="E28" s="80" t="s">
        <v>86</v>
      </c>
      <c r="F28" s="114">
        <v>1</v>
      </c>
      <c r="G28" s="115"/>
      <c r="H28" s="56">
        <f t="shared" si="0"/>
        <v>0</v>
      </c>
    </row>
    <row r="29" spans="1:37" ht="36.75" customHeight="1" thickBot="1" x14ac:dyDescent="0.4">
      <c r="B29" s="116">
        <v>6</v>
      </c>
      <c r="C29" s="222">
        <v>14</v>
      </c>
      <c r="D29" s="117" t="s">
        <v>95</v>
      </c>
      <c r="E29" s="118" t="s">
        <v>86</v>
      </c>
      <c r="F29" s="119">
        <v>1</v>
      </c>
      <c r="G29" s="120"/>
      <c r="H29" s="121">
        <f t="shared" si="0"/>
        <v>0</v>
      </c>
    </row>
    <row r="30" spans="1:37" ht="27.75" customHeight="1" thickBot="1" x14ac:dyDescent="0.4">
      <c r="B30" s="150"/>
      <c r="C30" s="151"/>
      <c r="D30" s="151"/>
      <c r="E30" s="549" t="s">
        <v>115</v>
      </c>
      <c r="F30" s="550"/>
      <c r="G30" s="551"/>
      <c r="H30" s="153">
        <f>SUM(H24:H29)</f>
        <v>0</v>
      </c>
    </row>
    <row r="31" spans="1:37" s="7" customFormat="1" ht="25.5" customHeight="1" thickBot="1" x14ac:dyDescent="0.3">
      <c r="A31" s="6"/>
      <c r="B31" s="9"/>
      <c r="C31" s="10"/>
      <c r="D31" s="167" t="s">
        <v>203</v>
      </c>
      <c r="E31" s="11"/>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36" customHeight="1" x14ac:dyDescent="0.35">
      <c r="A32" s="6"/>
      <c r="B32" s="13">
        <v>7</v>
      </c>
      <c r="C32" s="84" t="s">
        <v>44</v>
      </c>
      <c r="D32" s="57" t="s">
        <v>202</v>
      </c>
      <c r="E32" s="30" t="s">
        <v>83</v>
      </c>
      <c r="F32" s="87">
        <v>2</v>
      </c>
      <c r="G32" s="86"/>
      <c r="H32" s="55">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53.25" customHeight="1" x14ac:dyDescent="0.35">
      <c r="A33" s="6"/>
      <c r="B33" s="79">
        <v>8</v>
      </c>
      <c r="C33" s="85" t="s">
        <v>46</v>
      </c>
      <c r="D33" s="26" t="s">
        <v>232</v>
      </c>
      <c r="E33" s="27" t="s">
        <v>32</v>
      </c>
      <c r="F33" s="88">
        <v>7900</v>
      </c>
      <c r="G33" s="78"/>
      <c r="H33" s="56">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7" customFormat="1" ht="63" customHeight="1" x14ac:dyDescent="0.35">
      <c r="A34" s="6"/>
      <c r="B34" s="233">
        <v>9</v>
      </c>
      <c r="C34" s="234" t="s">
        <v>46</v>
      </c>
      <c r="D34" s="26" t="s">
        <v>206</v>
      </c>
      <c r="E34" s="27" t="s">
        <v>32</v>
      </c>
      <c r="F34" s="235">
        <v>1580</v>
      </c>
      <c r="G34" s="236"/>
      <c r="H34" s="237">
        <f>F34*G34</f>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6" customFormat="1" ht="56.25" customHeight="1" x14ac:dyDescent="0.35">
      <c r="B35" s="98">
        <v>10</v>
      </c>
      <c r="C35" s="85" t="s">
        <v>219</v>
      </c>
      <c r="D35" s="8" t="s">
        <v>233</v>
      </c>
      <c r="E35" s="80" t="s">
        <v>102</v>
      </c>
      <c r="F35" s="88">
        <v>9</v>
      </c>
      <c r="G35" s="78"/>
      <c r="H35" s="56">
        <f>(F35*G35)</f>
        <v>0</v>
      </c>
    </row>
    <row r="36" spans="1:37" s="7" customFormat="1" ht="19.899999999999999" customHeight="1" thickBot="1" x14ac:dyDescent="0.4">
      <c r="A36" s="6"/>
      <c r="B36" s="536" t="s">
        <v>201</v>
      </c>
      <c r="C36" s="537"/>
      <c r="D36" s="537"/>
      <c r="E36" s="537"/>
      <c r="F36" s="537"/>
      <c r="G36" s="538"/>
      <c r="H36" s="153">
        <f>SUM(H32:H35)</f>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21" customHeight="1" thickBot="1" x14ac:dyDescent="0.3">
      <c r="A37" s="6"/>
      <c r="B37" s="21"/>
      <c r="C37" s="21"/>
      <c r="D37" s="528" t="s">
        <v>200</v>
      </c>
      <c r="E37" s="529"/>
      <c r="F37" s="529"/>
      <c r="G37" s="529"/>
      <c r="H37" s="530"/>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22.5" customHeight="1" x14ac:dyDescent="0.35">
      <c r="A38" s="6"/>
      <c r="B38" s="13">
        <v>11</v>
      </c>
      <c r="C38" s="84" t="s">
        <v>49</v>
      </c>
      <c r="D38" s="232" t="s">
        <v>235</v>
      </c>
      <c r="E38" s="29" t="s">
        <v>32</v>
      </c>
      <c r="F38" s="87">
        <v>4000</v>
      </c>
      <c r="G38" s="86"/>
      <c r="H38" s="55">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5" customFormat="1" ht="46.5" customHeight="1" x14ac:dyDescent="0.35">
      <c r="A39" s="24"/>
      <c r="B39" s="79">
        <v>12</v>
      </c>
      <c r="C39" s="85" t="s">
        <v>50</v>
      </c>
      <c r="D39" s="231" t="s">
        <v>234</v>
      </c>
      <c r="E39" s="27" t="s">
        <v>33</v>
      </c>
      <c r="F39" s="88">
        <v>100</v>
      </c>
      <c r="G39" s="78"/>
      <c r="H39" s="56">
        <f>F39*G39</f>
        <v>0</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1:37" s="25" customFormat="1" ht="41.25" customHeight="1" thickBot="1" x14ac:dyDescent="0.4">
      <c r="A40" s="24"/>
      <c r="B40" s="148">
        <v>13</v>
      </c>
      <c r="C40" s="149" t="s">
        <v>48</v>
      </c>
      <c r="D40" s="171" t="s">
        <v>199</v>
      </c>
      <c r="E40" s="172" t="s">
        <v>33</v>
      </c>
      <c r="F40" s="155">
        <v>150</v>
      </c>
      <c r="G40" s="156"/>
      <c r="H40" s="157">
        <f>F40*G40</f>
        <v>0</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1:37" s="7" customFormat="1" ht="16.899999999999999" customHeight="1" thickBot="1" x14ac:dyDescent="0.3">
      <c r="A41" s="6"/>
      <c r="B41" s="539" t="s">
        <v>198</v>
      </c>
      <c r="C41" s="540"/>
      <c r="D41" s="540"/>
      <c r="E41" s="540"/>
      <c r="F41" s="540"/>
      <c r="G41" s="541"/>
      <c r="H41" s="152">
        <f>SUM(H38:H40)</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24.75" customHeight="1" thickBot="1" x14ac:dyDescent="0.4">
      <c r="A42" s="6"/>
      <c r="B42" s="183"/>
      <c r="C42" s="184"/>
      <c r="D42" s="525" t="s">
        <v>197</v>
      </c>
      <c r="E42" s="526"/>
      <c r="F42" s="526"/>
      <c r="G42" s="526"/>
      <c r="H42" s="527"/>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48.75" customHeight="1" x14ac:dyDescent="0.35">
      <c r="A43" s="97"/>
      <c r="B43" s="182">
        <v>14</v>
      </c>
      <c r="C43" s="107" t="s">
        <v>196</v>
      </c>
      <c r="D43" s="127" t="s">
        <v>195</v>
      </c>
      <c r="E43" s="109" t="s">
        <v>32</v>
      </c>
      <c r="F43" s="131">
        <v>11000</v>
      </c>
      <c r="G43" s="111"/>
      <c r="H43" s="112">
        <f>F43*G43</f>
        <v>0</v>
      </c>
      <c r="I43" s="104"/>
      <c r="J43"/>
      <c r="K43"/>
      <c r="L43"/>
      <c r="M43"/>
      <c r="N43"/>
      <c r="O43"/>
      <c r="P43"/>
      <c r="Q43"/>
      <c r="R43"/>
      <c r="S43"/>
      <c r="T43"/>
      <c r="U43"/>
      <c r="V43"/>
      <c r="W43"/>
      <c r="X43"/>
      <c r="Y43"/>
      <c r="Z43"/>
      <c r="AA43"/>
      <c r="AB43"/>
      <c r="AC43"/>
      <c r="AD43"/>
      <c r="AE43"/>
      <c r="AF43"/>
      <c r="AG43"/>
      <c r="AH43"/>
      <c r="AI43"/>
      <c r="AJ43"/>
      <c r="AK43"/>
    </row>
    <row r="44" spans="1:37" s="7" customFormat="1" ht="60.75" customHeight="1" x14ac:dyDescent="0.35">
      <c r="A44" s="6"/>
      <c r="B44" s="98">
        <v>15</v>
      </c>
      <c r="C44" s="99" t="s">
        <v>194</v>
      </c>
      <c r="D44" s="100" t="s">
        <v>236</v>
      </c>
      <c r="E44" s="101" t="s">
        <v>33</v>
      </c>
      <c r="F44" s="102">
        <v>800</v>
      </c>
      <c r="G44" s="103"/>
      <c r="H44" s="56">
        <f>F44*G44</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51.75" customHeight="1" x14ac:dyDescent="0.35">
      <c r="A45" s="6"/>
      <c r="B45" s="79">
        <v>16</v>
      </c>
      <c r="C45" s="85" t="s">
        <v>228</v>
      </c>
      <c r="D45" s="8" t="s">
        <v>229</v>
      </c>
      <c r="E45" s="80" t="s">
        <v>32</v>
      </c>
      <c r="F45" s="88">
        <v>700</v>
      </c>
      <c r="G45" s="78"/>
      <c r="H45" s="56">
        <f>(F45*G45)</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38.25" customHeight="1" x14ac:dyDescent="0.35">
      <c r="A46" s="89"/>
      <c r="B46" s="98">
        <v>17</v>
      </c>
      <c r="C46" s="85" t="s">
        <v>193</v>
      </c>
      <c r="D46" s="8" t="s">
        <v>192</v>
      </c>
      <c r="E46" s="80" t="s">
        <v>31</v>
      </c>
      <c r="F46" s="88">
        <v>3500</v>
      </c>
      <c r="G46" s="78"/>
      <c r="H46" s="56">
        <f>(F46*G46)</f>
        <v>0</v>
      </c>
      <c r="I46"/>
      <c r="J46"/>
      <c r="K46"/>
      <c r="L46"/>
      <c r="M46"/>
      <c r="N46"/>
      <c r="O46"/>
      <c r="P46"/>
      <c r="Q46"/>
      <c r="R46"/>
      <c r="S46"/>
      <c r="T46"/>
      <c r="U46"/>
      <c r="V46"/>
      <c r="W46"/>
      <c r="X46"/>
      <c r="Y46"/>
      <c r="Z46"/>
      <c r="AA46"/>
      <c r="AB46"/>
      <c r="AC46"/>
      <c r="AD46"/>
      <c r="AE46"/>
      <c r="AF46"/>
      <c r="AG46"/>
      <c r="AH46"/>
      <c r="AI46"/>
      <c r="AJ46"/>
      <c r="AK46"/>
    </row>
    <row r="47" spans="1:37" s="7" customFormat="1" ht="46.5" customHeight="1" thickBot="1" x14ac:dyDescent="0.4">
      <c r="A47" s="6"/>
      <c r="B47" s="79">
        <v>18</v>
      </c>
      <c r="C47" s="99" t="s">
        <v>191</v>
      </c>
      <c r="D47" s="100" t="s">
        <v>190</v>
      </c>
      <c r="E47" s="101" t="s">
        <v>31</v>
      </c>
      <c r="F47" s="102">
        <v>3500</v>
      </c>
      <c r="G47" s="78"/>
      <c r="H47" s="56">
        <f>(F47*G47)</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7" customFormat="1" ht="16.5" hidden="1" customHeight="1" thickBot="1" x14ac:dyDescent="0.4">
      <c r="A48" s="6"/>
      <c r="B48" s="98"/>
      <c r="C48" s="85"/>
      <c r="D48" s="8"/>
      <c r="E48" s="80"/>
      <c r="F48" s="88"/>
      <c r="G48" s="78"/>
      <c r="H48" s="5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s="7" customFormat="1" ht="33" hidden="1" customHeight="1" thickBot="1" x14ac:dyDescent="0.4">
      <c r="A49" s="6"/>
      <c r="B49" s="98"/>
      <c r="C49" s="85"/>
      <c r="D49" s="8"/>
      <c r="E49" s="80"/>
      <c r="F49" s="88"/>
      <c r="G49" s="78"/>
      <c r="H49" s="5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s="218" customFormat="1" ht="17.25" hidden="1" customHeight="1" thickBot="1" x14ac:dyDescent="0.4">
      <c r="B50" s="98"/>
      <c r="C50" s="85"/>
      <c r="D50" s="8"/>
      <c r="E50" s="80"/>
      <c r="F50" s="88"/>
      <c r="G50" s="78"/>
      <c r="H50" s="56"/>
    </row>
    <row r="51" spans="1:37" s="7" customFormat="1" ht="38.25" hidden="1" customHeight="1" thickBot="1" x14ac:dyDescent="0.4">
      <c r="A51" s="6"/>
      <c r="B51" s="98"/>
      <c r="C51" s="85"/>
      <c r="D51" s="8"/>
      <c r="E51" s="80"/>
      <c r="F51" s="88"/>
      <c r="G51" s="78"/>
      <c r="H51" s="5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s="7" customFormat="1" ht="16.5" hidden="1" customHeight="1" thickBot="1" x14ac:dyDescent="0.4">
      <c r="A52" s="6"/>
      <c r="B52" s="98"/>
      <c r="C52" s="85"/>
      <c r="D52" s="8"/>
      <c r="E52" s="80"/>
      <c r="F52" s="88"/>
      <c r="G52" s="78"/>
      <c r="H52" s="5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s="7" customFormat="1" ht="21" hidden="1" customHeight="1" thickBot="1" x14ac:dyDescent="0.4">
      <c r="A53" s="6"/>
      <c r="B53" s="98"/>
      <c r="C53" s="85"/>
      <c r="D53" s="8"/>
      <c r="E53" s="80"/>
      <c r="F53" s="88"/>
      <c r="G53" s="78"/>
      <c r="H53" s="5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48.75" hidden="1" customHeight="1" thickBot="1" x14ac:dyDescent="0.4">
      <c r="A54" s="97"/>
      <c r="B54" s="98"/>
      <c r="C54" s="85"/>
      <c r="D54" s="8"/>
      <c r="E54" s="80"/>
      <c r="F54" s="88"/>
      <c r="G54" s="78"/>
      <c r="H54" s="56"/>
      <c r="I54"/>
      <c r="J54"/>
      <c r="K54"/>
      <c r="L54"/>
      <c r="M54"/>
      <c r="N54"/>
      <c r="O54"/>
      <c r="P54"/>
      <c r="Q54"/>
      <c r="R54"/>
      <c r="S54"/>
      <c r="T54"/>
      <c r="U54"/>
      <c r="V54"/>
      <c r="W54"/>
      <c r="X54"/>
      <c r="Y54"/>
      <c r="Z54"/>
      <c r="AA54"/>
      <c r="AB54"/>
      <c r="AC54"/>
      <c r="AD54"/>
      <c r="AE54"/>
      <c r="AF54"/>
      <c r="AG54"/>
      <c r="AH54"/>
      <c r="AI54"/>
      <c r="AJ54"/>
      <c r="AK54"/>
    </row>
    <row r="55" spans="1:37" s="6" customFormat="1" ht="29.25" hidden="1" customHeight="1" thickBot="1" x14ac:dyDescent="0.4">
      <c r="B55" s="98"/>
      <c r="C55" s="85"/>
      <c r="D55" s="8"/>
      <c r="E55" s="80"/>
      <c r="F55" s="88"/>
      <c r="G55" s="78"/>
      <c r="H55" s="56"/>
    </row>
    <row r="56" spans="1:37" s="7" customFormat="1" ht="15.75" hidden="1" customHeight="1" thickBot="1" x14ac:dyDescent="0.4">
      <c r="A56" s="6"/>
      <c r="B56" s="159"/>
      <c r="C56" s="149"/>
      <c r="D56" s="160"/>
      <c r="E56" s="118"/>
      <c r="F56" s="155"/>
      <c r="G56" s="156"/>
      <c r="H56" s="157"/>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s="6" customFormat="1" ht="20.25" customHeight="1" thickBot="1" x14ac:dyDescent="0.4">
      <c r="B57" s="539" t="s">
        <v>189</v>
      </c>
      <c r="C57" s="540"/>
      <c r="D57" s="540"/>
      <c r="E57" s="540"/>
      <c r="F57" s="540"/>
      <c r="G57" s="545"/>
      <c r="H57" s="267">
        <f>SUM(H43:H56)</f>
        <v>0</v>
      </c>
    </row>
    <row r="58" spans="1:37" s="6" customFormat="1" ht="45" customHeight="1" thickBot="1" x14ac:dyDescent="0.4">
      <c r="B58" s="213"/>
      <c r="C58" s="212"/>
      <c r="D58" s="204" t="s">
        <v>207</v>
      </c>
      <c r="E58" s="206"/>
      <c r="F58" s="212"/>
      <c r="G58" s="212"/>
      <c r="H58" s="211"/>
    </row>
    <row r="59" spans="1:37" s="6" customFormat="1" ht="55.5" hidden="1" customHeight="1" x14ac:dyDescent="0.35">
      <c r="B59" s="210"/>
      <c r="C59" s="209"/>
      <c r="D59" s="208" t="s">
        <v>152</v>
      </c>
      <c r="E59" s="207"/>
      <c r="F59" s="206"/>
      <c r="G59" s="206"/>
      <c r="H59" s="170"/>
    </row>
    <row r="60" spans="1:37" s="6" customFormat="1" ht="46.5" hidden="1" customHeight="1" x14ac:dyDescent="0.35">
      <c r="B60" s="213"/>
      <c r="C60" s="212"/>
      <c r="D60" s="204" t="s">
        <v>153</v>
      </c>
      <c r="E60" s="206"/>
      <c r="F60" s="212"/>
      <c r="G60" s="212"/>
      <c r="H60" s="211"/>
    </row>
    <row r="61" spans="1:37" s="6" customFormat="1" ht="23.25" customHeight="1" x14ac:dyDescent="0.35">
      <c r="B61" s="210"/>
      <c r="C61" s="209"/>
      <c r="D61" s="208" t="s">
        <v>188</v>
      </c>
      <c r="E61" s="207"/>
      <c r="F61" s="206"/>
      <c r="G61" s="206"/>
      <c r="H61" s="170"/>
    </row>
    <row r="62" spans="1:37" s="6" customFormat="1" ht="47.25" customHeight="1" thickBot="1" x14ac:dyDescent="0.4">
      <c r="B62" s="98">
        <v>19</v>
      </c>
      <c r="C62" s="85" t="s">
        <v>44</v>
      </c>
      <c r="D62" s="8" t="s">
        <v>223</v>
      </c>
      <c r="E62" s="80" t="s">
        <v>31</v>
      </c>
      <c r="F62" s="88">
        <v>1930</v>
      </c>
      <c r="G62" s="78"/>
      <c r="H62" s="56">
        <f>(F62*G62)</f>
        <v>0</v>
      </c>
    </row>
    <row r="63" spans="1:37" s="6" customFormat="1" ht="30" customHeight="1" thickBot="1" x14ac:dyDescent="0.3">
      <c r="B63" s="539" t="s">
        <v>187</v>
      </c>
      <c r="C63" s="540"/>
      <c r="D63" s="540"/>
      <c r="E63" s="540"/>
      <c r="F63" s="540"/>
      <c r="G63" s="540"/>
      <c r="H63" s="152">
        <f>SUM(H62:H62)</f>
        <v>0</v>
      </c>
    </row>
    <row r="64" spans="1:37" s="6" customFormat="1" ht="27.75" customHeight="1" x14ac:dyDescent="0.35">
      <c r="B64" s="210"/>
      <c r="C64" s="209"/>
      <c r="D64" s="208" t="s">
        <v>186</v>
      </c>
      <c r="E64" s="207"/>
      <c r="F64" s="206"/>
      <c r="G64" s="206"/>
      <c r="H64" s="112"/>
    </row>
    <row r="65" spans="1:37" s="6" customFormat="1" ht="126" customHeight="1" x14ac:dyDescent="0.35">
      <c r="B65" s="79">
        <v>20</v>
      </c>
      <c r="C65" s="85"/>
      <c r="D65" s="8" t="s">
        <v>250</v>
      </c>
      <c r="E65" s="80" t="s">
        <v>33</v>
      </c>
      <c r="F65" s="88">
        <v>618</v>
      </c>
      <c r="G65" s="78"/>
      <c r="H65" s="56">
        <f t="shared" ref="H65:H93" si="1">(F65*G65)</f>
        <v>0</v>
      </c>
    </row>
    <row r="66" spans="1:37" s="6" customFormat="1" ht="90.75" customHeight="1" x14ac:dyDescent="0.35">
      <c r="B66" s="79">
        <v>21</v>
      </c>
      <c r="C66" s="85"/>
      <c r="D66" s="8" t="s">
        <v>185</v>
      </c>
      <c r="E66" s="80" t="s">
        <v>33</v>
      </c>
      <c r="F66" s="88">
        <v>90</v>
      </c>
      <c r="G66" s="78"/>
      <c r="H66" s="56">
        <f t="shared" si="1"/>
        <v>0</v>
      </c>
    </row>
    <row r="67" spans="1:37" s="6" customFormat="1" ht="57.75" customHeight="1" x14ac:dyDescent="0.35">
      <c r="B67" s="79">
        <v>22</v>
      </c>
      <c r="C67" s="85"/>
      <c r="D67" s="8" t="s">
        <v>184</v>
      </c>
      <c r="E67" s="80" t="s">
        <v>33</v>
      </c>
      <c r="F67" s="88">
        <v>0.32</v>
      </c>
      <c r="G67" s="78"/>
      <c r="H67" s="56">
        <f t="shared" si="1"/>
        <v>0</v>
      </c>
    </row>
    <row r="68" spans="1:37" s="6" customFormat="1" ht="125.25" customHeight="1" x14ac:dyDescent="0.35">
      <c r="B68" s="79">
        <v>23</v>
      </c>
      <c r="C68" s="85"/>
      <c r="D68" s="8" t="s">
        <v>183</v>
      </c>
      <c r="E68" s="80" t="s">
        <v>102</v>
      </c>
      <c r="F68" s="88">
        <v>1</v>
      </c>
      <c r="G68" s="78"/>
      <c r="H68" s="56">
        <f t="shared" si="1"/>
        <v>0</v>
      </c>
    </row>
    <row r="69" spans="1:37" s="6" customFormat="1" ht="132" customHeight="1" x14ac:dyDescent="0.35">
      <c r="B69" s="79">
        <v>24</v>
      </c>
      <c r="C69" s="85"/>
      <c r="D69" s="8" t="s">
        <v>182</v>
      </c>
      <c r="E69" s="80" t="s">
        <v>102</v>
      </c>
      <c r="F69" s="88">
        <v>75</v>
      </c>
      <c r="G69" s="78"/>
      <c r="H69" s="56">
        <f t="shared" si="1"/>
        <v>0</v>
      </c>
    </row>
    <row r="70" spans="1:37" s="7" customFormat="1" ht="51" customHeight="1" x14ac:dyDescent="0.35">
      <c r="A70" s="6"/>
      <c r="B70" s="79">
        <v>24</v>
      </c>
      <c r="C70" s="85"/>
      <c r="D70" s="8" t="s">
        <v>181</v>
      </c>
      <c r="E70" s="80" t="s">
        <v>102</v>
      </c>
      <c r="F70" s="88">
        <v>75</v>
      </c>
      <c r="G70" s="78"/>
      <c r="H70" s="56">
        <f t="shared" si="1"/>
        <v>0</v>
      </c>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ht="4.5" hidden="1" customHeight="1" x14ac:dyDescent="0.35">
      <c r="A71" s="2"/>
      <c r="B71" s="79"/>
      <c r="C71" s="85"/>
      <c r="D71" s="8"/>
      <c r="E71" s="80"/>
      <c r="F71" s="88"/>
      <c r="G71" s="78"/>
      <c r="H71" s="56">
        <f t="shared" si="1"/>
        <v>0</v>
      </c>
      <c r="J71"/>
      <c r="K71"/>
      <c r="L71"/>
      <c r="M71"/>
      <c r="N71"/>
      <c r="O71"/>
      <c r="P71"/>
      <c r="Q71"/>
      <c r="R71"/>
      <c r="S71"/>
      <c r="T71"/>
      <c r="U71"/>
      <c r="V71"/>
      <c r="W71"/>
      <c r="X71"/>
      <c r="Y71"/>
      <c r="Z71"/>
      <c r="AA71"/>
      <c r="AB71"/>
      <c r="AC71"/>
      <c r="AD71"/>
      <c r="AE71"/>
      <c r="AF71"/>
      <c r="AG71"/>
      <c r="AH71"/>
      <c r="AI71"/>
      <c r="AJ71"/>
      <c r="AK71"/>
    </row>
    <row r="72" spans="1:37" ht="5.25" hidden="1" customHeight="1" x14ac:dyDescent="0.35">
      <c r="A72" s="2"/>
      <c r="B72" s="79"/>
      <c r="C72" s="85"/>
      <c r="D72" s="8"/>
      <c r="E72" s="80"/>
      <c r="F72" s="88"/>
      <c r="G72" s="78"/>
      <c r="H72" s="56">
        <f t="shared" si="1"/>
        <v>0</v>
      </c>
      <c r="J72"/>
      <c r="K72"/>
      <c r="L72"/>
      <c r="M72"/>
      <c r="N72"/>
      <c r="O72"/>
      <c r="P72"/>
      <c r="Q72"/>
      <c r="R72"/>
      <c r="S72"/>
      <c r="T72"/>
      <c r="U72"/>
      <c r="V72"/>
      <c r="W72"/>
      <c r="X72"/>
      <c r="Y72"/>
      <c r="Z72"/>
      <c r="AA72"/>
      <c r="AB72"/>
      <c r="AC72"/>
      <c r="AD72"/>
      <c r="AE72"/>
      <c r="AF72"/>
      <c r="AG72"/>
      <c r="AH72"/>
      <c r="AI72"/>
      <c r="AJ72"/>
      <c r="AK72"/>
    </row>
    <row r="73" spans="1:37" ht="16.5" hidden="1" customHeight="1" thickBot="1" x14ac:dyDescent="0.4">
      <c r="A73" s="2"/>
      <c r="B73" s="79"/>
      <c r="C73" s="85"/>
      <c r="D73" s="8"/>
      <c r="E73" s="80"/>
      <c r="F73" s="88"/>
      <c r="G73" s="78"/>
      <c r="H73" s="56">
        <f t="shared" si="1"/>
        <v>0</v>
      </c>
      <c r="I73"/>
      <c r="J73"/>
      <c r="K73"/>
      <c r="L73"/>
      <c r="M73"/>
      <c r="N73"/>
      <c r="O73"/>
      <c r="P73"/>
      <c r="Q73"/>
      <c r="R73"/>
      <c r="S73"/>
      <c r="T73"/>
      <c r="U73"/>
      <c r="V73"/>
      <c r="W73"/>
      <c r="X73"/>
      <c r="Y73"/>
      <c r="Z73"/>
      <c r="AA73"/>
      <c r="AB73"/>
      <c r="AC73"/>
      <c r="AD73"/>
      <c r="AE73"/>
      <c r="AF73"/>
      <c r="AG73"/>
      <c r="AH73"/>
      <c r="AI73"/>
      <c r="AJ73"/>
      <c r="AK73"/>
    </row>
    <row r="74" spans="1:37" ht="16.5" hidden="1" customHeight="1" thickBot="1" x14ac:dyDescent="0.4">
      <c r="A74" s="2"/>
      <c r="B74" s="79"/>
      <c r="C74" s="85"/>
      <c r="D74" s="8"/>
      <c r="E74" s="80"/>
      <c r="F74" s="88"/>
      <c r="G74" s="78"/>
      <c r="H74" s="56">
        <f t="shared" si="1"/>
        <v>0</v>
      </c>
      <c r="I74"/>
      <c r="J74"/>
      <c r="K74"/>
      <c r="L74"/>
      <c r="M74"/>
      <c r="N74"/>
      <c r="O74"/>
      <c r="P74"/>
      <c r="Q74"/>
      <c r="R74"/>
      <c r="S74"/>
      <c r="T74"/>
      <c r="U74"/>
      <c r="V74"/>
      <c r="W74"/>
      <c r="X74"/>
      <c r="Y74"/>
      <c r="Z74"/>
      <c r="AA74"/>
      <c r="AB74"/>
      <c r="AC74"/>
      <c r="AD74"/>
      <c r="AE74"/>
      <c r="AF74"/>
      <c r="AG74"/>
      <c r="AH74"/>
      <c r="AI74"/>
      <c r="AJ74"/>
      <c r="AK74"/>
    </row>
    <row r="75" spans="1:37" ht="16.5" hidden="1" customHeight="1" thickBot="1" x14ac:dyDescent="0.4">
      <c r="A75" s="2"/>
      <c r="B75" s="79"/>
      <c r="C75" s="85"/>
      <c r="D75" s="8"/>
      <c r="E75" s="80"/>
      <c r="F75" s="88"/>
      <c r="G75" s="78"/>
      <c r="H75" s="56">
        <f t="shared" si="1"/>
        <v>0</v>
      </c>
      <c r="I75"/>
      <c r="J75"/>
      <c r="K75"/>
      <c r="L75"/>
      <c r="M75"/>
      <c r="N75"/>
      <c r="O75"/>
      <c r="P75"/>
      <c r="Q75"/>
      <c r="R75"/>
      <c r="S75"/>
      <c r="T75"/>
      <c r="U75"/>
      <c r="V75"/>
      <c r="W75"/>
      <c r="X75"/>
      <c r="Y75"/>
      <c r="Z75"/>
      <c r="AA75"/>
      <c r="AB75"/>
      <c r="AC75"/>
      <c r="AD75"/>
      <c r="AE75"/>
      <c r="AF75"/>
      <c r="AG75"/>
      <c r="AH75"/>
      <c r="AI75"/>
      <c r="AJ75"/>
      <c r="AK75"/>
    </row>
    <row r="76" spans="1:37" ht="16.5" hidden="1" customHeight="1" thickBot="1" x14ac:dyDescent="0.4">
      <c r="A76" s="2"/>
      <c r="B76" s="79"/>
      <c r="C76" s="85"/>
      <c r="D76" s="8"/>
      <c r="E76" s="80"/>
      <c r="F76" s="88"/>
      <c r="G76" s="78"/>
      <c r="H76" s="56">
        <f t="shared" si="1"/>
        <v>0</v>
      </c>
      <c r="I76"/>
      <c r="J76"/>
      <c r="K76"/>
      <c r="L76"/>
      <c r="M76"/>
      <c r="N76"/>
      <c r="O76"/>
      <c r="P76"/>
      <c r="Q76"/>
      <c r="R76"/>
      <c r="S76"/>
      <c r="T76"/>
      <c r="U76"/>
      <c r="V76"/>
      <c r="W76"/>
      <c r="X76"/>
      <c r="Y76"/>
      <c r="Z76"/>
      <c r="AA76"/>
      <c r="AB76"/>
      <c r="AC76"/>
      <c r="AD76"/>
      <c r="AE76"/>
      <c r="AF76"/>
      <c r="AG76"/>
      <c r="AH76"/>
      <c r="AI76"/>
      <c r="AJ76"/>
      <c r="AK76"/>
    </row>
    <row r="77" spans="1:37" ht="16.5" hidden="1" customHeight="1" thickBot="1" x14ac:dyDescent="0.4">
      <c r="A77" s="2"/>
      <c r="B77" s="79"/>
      <c r="C77" s="85"/>
      <c r="D77" s="8"/>
      <c r="E77" s="80"/>
      <c r="F77" s="88"/>
      <c r="G77" s="78"/>
      <c r="H77" s="56">
        <f t="shared" si="1"/>
        <v>0</v>
      </c>
      <c r="I77"/>
      <c r="J77"/>
      <c r="K77"/>
      <c r="L77"/>
      <c r="M77"/>
      <c r="N77"/>
      <c r="O77"/>
      <c r="P77"/>
      <c r="Q77"/>
      <c r="R77"/>
      <c r="S77"/>
      <c r="T77"/>
      <c r="U77"/>
      <c r="V77"/>
      <c r="W77"/>
      <c r="X77"/>
      <c r="Y77"/>
      <c r="Z77"/>
      <c r="AA77"/>
      <c r="AB77"/>
      <c r="AC77"/>
      <c r="AD77"/>
      <c r="AE77"/>
      <c r="AF77"/>
      <c r="AG77"/>
      <c r="AH77"/>
      <c r="AI77"/>
      <c r="AJ77"/>
      <c r="AK77"/>
    </row>
    <row r="78" spans="1:37" ht="16.5" hidden="1" customHeight="1" thickBot="1" x14ac:dyDescent="0.4">
      <c r="A78" s="2"/>
      <c r="B78" s="79"/>
      <c r="C78" s="85"/>
      <c r="D78" s="8"/>
      <c r="E78" s="80"/>
      <c r="F78" s="88"/>
      <c r="G78" s="78"/>
      <c r="H78" s="56">
        <f t="shared" si="1"/>
        <v>0</v>
      </c>
      <c r="I78"/>
      <c r="J78"/>
      <c r="K78"/>
      <c r="L78"/>
      <c r="M78"/>
      <c r="N78"/>
      <c r="O78"/>
      <c r="P78"/>
      <c r="Q78"/>
      <c r="R78"/>
      <c r="S78"/>
      <c r="T78"/>
      <c r="U78"/>
      <c r="V78"/>
      <c r="W78"/>
      <c r="X78"/>
      <c r="Y78"/>
      <c r="Z78"/>
      <c r="AA78"/>
      <c r="AB78"/>
      <c r="AC78"/>
      <c r="AD78"/>
      <c r="AE78"/>
      <c r="AF78"/>
      <c r="AG78"/>
      <c r="AH78"/>
      <c r="AI78"/>
      <c r="AJ78"/>
      <c r="AK78"/>
    </row>
    <row r="79" spans="1:37" ht="67.5" hidden="1" customHeight="1" thickBot="1" x14ac:dyDescent="0.4">
      <c r="A79" s="2"/>
      <c r="B79" s="79"/>
      <c r="C79" s="85"/>
      <c r="D79" s="8"/>
      <c r="E79" s="80"/>
      <c r="F79" s="88"/>
      <c r="G79" s="78"/>
      <c r="H79" s="56">
        <f t="shared" si="1"/>
        <v>0</v>
      </c>
      <c r="I79"/>
      <c r="J79"/>
      <c r="K79"/>
      <c r="L79"/>
      <c r="M79"/>
      <c r="N79"/>
      <c r="O79"/>
      <c r="P79"/>
      <c r="Q79"/>
      <c r="R79"/>
      <c r="S79"/>
      <c r="T79"/>
      <c r="U79"/>
      <c r="V79"/>
      <c r="W79"/>
      <c r="X79"/>
      <c r="Y79"/>
      <c r="Z79"/>
      <c r="AA79"/>
      <c r="AB79"/>
      <c r="AC79"/>
      <c r="AD79"/>
      <c r="AE79"/>
      <c r="AF79"/>
      <c r="AG79"/>
      <c r="AH79"/>
      <c r="AI79"/>
      <c r="AJ79"/>
      <c r="AK79"/>
    </row>
    <row r="80" spans="1:37" ht="75" x14ac:dyDescent="0.35">
      <c r="A80" s="2"/>
      <c r="B80" s="79">
        <v>25</v>
      </c>
      <c r="C80" s="85"/>
      <c r="D80" s="8" t="s">
        <v>180</v>
      </c>
      <c r="E80" s="80" t="s">
        <v>33</v>
      </c>
      <c r="F80" s="88">
        <v>77.2</v>
      </c>
      <c r="G80" s="78"/>
      <c r="H80" s="56">
        <f t="shared" si="1"/>
        <v>0</v>
      </c>
      <c r="I80"/>
      <c r="J80"/>
      <c r="K80"/>
      <c r="L80"/>
      <c r="M80"/>
      <c r="N80"/>
      <c r="O80"/>
      <c r="P80"/>
      <c r="Q80"/>
      <c r="R80"/>
      <c r="S80"/>
      <c r="T80"/>
      <c r="U80"/>
      <c r="V80"/>
      <c r="W80"/>
      <c r="X80"/>
      <c r="Y80"/>
      <c r="Z80"/>
      <c r="AA80"/>
      <c r="AB80"/>
      <c r="AC80"/>
      <c r="AD80"/>
      <c r="AE80"/>
      <c r="AF80"/>
      <c r="AG80"/>
      <c r="AH80"/>
      <c r="AI80"/>
      <c r="AJ80"/>
      <c r="AK80"/>
    </row>
    <row r="81" spans="1:37" ht="108" customHeight="1" x14ac:dyDescent="0.35">
      <c r="A81" s="2"/>
      <c r="B81" s="79">
        <v>26</v>
      </c>
      <c r="C81" s="85"/>
      <c r="D81" s="8" t="s">
        <v>208</v>
      </c>
      <c r="E81" s="80" t="s">
        <v>31</v>
      </c>
      <c r="F81" s="88">
        <v>1930</v>
      </c>
      <c r="G81" s="78"/>
      <c r="H81" s="56">
        <f t="shared" si="1"/>
        <v>0</v>
      </c>
      <c r="I81"/>
      <c r="J81"/>
      <c r="K81"/>
      <c r="L81"/>
      <c r="M81"/>
      <c r="N81"/>
      <c r="O81"/>
      <c r="P81"/>
      <c r="Q81"/>
      <c r="R81"/>
      <c r="S81"/>
      <c r="T81"/>
      <c r="U81"/>
      <c r="V81"/>
      <c r="W81"/>
      <c r="X81"/>
      <c r="Y81"/>
      <c r="Z81"/>
      <c r="AA81"/>
      <c r="AB81"/>
      <c r="AC81"/>
      <c r="AD81"/>
      <c r="AE81"/>
      <c r="AF81"/>
      <c r="AG81"/>
      <c r="AH81"/>
      <c r="AI81"/>
      <c r="AJ81"/>
      <c r="AK81"/>
    </row>
    <row r="82" spans="1:37" ht="78" customHeight="1" x14ac:dyDescent="0.35">
      <c r="A82" s="2"/>
      <c r="B82" s="79">
        <v>27</v>
      </c>
      <c r="C82" s="85"/>
      <c r="D82" s="8" t="s">
        <v>209</v>
      </c>
      <c r="E82" s="80" t="s">
        <v>31</v>
      </c>
      <c r="F82" s="88">
        <v>585</v>
      </c>
      <c r="G82" s="78"/>
      <c r="H82" s="56">
        <f t="shared" si="1"/>
        <v>0</v>
      </c>
      <c r="I82"/>
      <c r="J82"/>
      <c r="K82"/>
      <c r="L82"/>
      <c r="M82"/>
      <c r="N82"/>
      <c r="O82"/>
      <c r="P82"/>
      <c r="Q82"/>
      <c r="R82"/>
      <c r="S82"/>
      <c r="T82"/>
      <c r="U82"/>
      <c r="V82"/>
      <c r="W82"/>
      <c r="X82"/>
      <c r="Y82"/>
      <c r="Z82"/>
      <c r="AA82"/>
      <c r="AB82"/>
      <c r="AC82"/>
      <c r="AD82"/>
      <c r="AE82"/>
      <c r="AF82"/>
      <c r="AG82"/>
      <c r="AH82"/>
      <c r="AI82"/>
      <c r="AJ82"/>
      <c r="AK82"/>
    </row>
    <row r="83" spans="1:37" ht="131.25" x14ac:dyDescent="0.35">
      <c r="A83" s="2"/>
      <c r="B83" s="79">
        <v>28</v>
      </c>
      <c r="C83" s="85"/>
      <c r="D83" s="8" t="s">
        <v>179</v>
      </c>
      <c r="E83" s="80" t="s">
        <v>31</v>
      </c>
      <c r="F83" s="88">
        <v>1930</v>
      </c>
      <c r="G83" s="78"/>
      <c r="H83" s="56">
        <f t="shared" si="1"/>
        <v>0</v>
      </c>
      <c r="I83"/>
      <c r="J83"/>
      <c r="K83"/>
      <c r="L83"/>
      <c r="M83"/>
      <c r="N83"/>
      <c r="O83"/>
      <c r="P83"/>
      <c r="Q83"/>
      <c r="R83"/>
      <c r="S83"/>
      <c r="T83"/>
      <c r="U83"/>
      <c r="V83"/>
      <c r="W83"/>
      <c r="X83"/>
      <c r="Y83"/>
      <c r="Z83"/>
      <c r="AA83"/>
      <c r="AB83"/>
      <c r="AC83"/>
      <c r="AD83"/>
      <c r="AE83"/>
      <c r="AF83"/>
      <c r="AG83"/>
      <c r="AH83"/>
      <c r="AI83"/>
      <c r="AJ83"/>
      <c r="AK83"/>
    </row>
    <row r="84" spans="1:37" ht="72" customHeight="1" x14ac:dyDescent="0.35">
      <c r="A84" s="2"/>
      <c r="B84" s="79">
        <v>29</v>
      </c>
      <c r="C84" s="85"/>
      <c r="D84" s="8" t="s">
        <v>178</v>
      </c>
      <c r="E84" s="80" t="s">
        <v>31</v>
      </c>
      <c r="F84" s="88">
        <v>1930</v>
      </c>
      <c r="G84" s="78"/>
      <c r="H84" s="56">
        <f t="shared" si="1"/>
        <v>0</v>
      </c>
      <c r="I84"/>
      <c r="J84"/>
      <c r="K84"/>
      <c r="L84"/>
      <c r="M84"/>
      <c r="N84"/>
      <c r="O84"/>
      <c r="P84"/>
      <c r="Q84"/>
      <c r="R84"/>
      <c r="S84"/>
      <c r="T84"/>
      <c r="U84"/>
      <c r="V84"/>
      <c r="W84"/>
      <c r="X84"/>
      <c r="Y84"/>
      <c r="Z84"/>
      <c r="AA84"/>
      <c r="AB84"/>
      <c r="AC84"/>
      <c r="AD84"/>
      <c r="AE84"/>
      <c r="AF84"/>
      <c r="AG84"/>
      <c r="AH84"/>
      <c r="AI84"/>
      <c r="AJ84"/>
      <c r="AK84"/>
    </row>
    <row r="85" spans="1:37" ht="37.5" x14ac:dyDescent="0.35">
      <c r="A85" s="2"/>
      <c r="B85" s="79">
        <v>30</v>
      </c>
      <c r="C85" s="85"/>
      <c r="D85" s="8" t="s">
        <v>177</v>
      </c>
      <c r="E85" s="80" t="s">
        <v>31</v>
      </c>
      <c r="F85" s="88">
        <v>1930</v>
      </c>
      <c r="G85" s="78"/>
      <c r="H85" s="56">
        <f t="shared" si="1"/>
        <v>0</v>
      </c>
      <c r="I85"/>
      <c r="J85"/>
      <c r="K85"/>
      <c r="L85"/>
      <c r="M85"/>
      <c r="N85"/>
      <c r="O85"/>
      <c r="P85"/>
      <c r="Q85"/>
      <c r="R85"/>
      <c r="S85"/>
      <c r="T85"/>
      <c r="U85"/>
      <c r="V85"/>
      <c r="W85"/>
      <c r="X85"/>
      <c r="Y85"/>
      <c r="Z85"/>
      <c r="AA85"/>
      <c r="AB85"/>
      <c r="AC85"/>
      <c r="AD85"/>
      <c r="AE85"/>
      <c r="AF85"/>
      <c r="AG85"/>
      <c r="AH85"/>
      <c r="AI85"/>
      <c r="AJ85"/>
      <c r="AK85"/>
    </row>
    <row r="86" spans="1:37" ht="56.25" x14ac:dyDescent="0.35">
      <c r="A86" s="2"/>
      <c r="B86" s="79">
        <v>31</v>
      </c>
      <c r="C86" s="85"/>
      <c r="D86" s="8" t="s">
        <v>176</v>
      </c>
      <c r="E86" s="80" t="s">
        <v>31</v>
      </c>
      <c r="F86" s="88">
        <v>1930</v>
      </c>
      <c r="G86" s="78"/>
      <c r="H86" s="56">
        <f t="shared" si="1"/>
        <v>0</v>
      </c>
      <c r="I86"/>
      <c r="J86"/>
      <c r="K86"/>
      <c r="L86"/>
      <c r="M86"/>
      <c r="N86"/>
      <c r="O86"/>
      <c r="P86"/>
      <c r="Q86"/>
      <c r="R86"/>
      <c r="S86"/>
      <c r="T86"/>
      <c r="U86"/>
      <c r="V86"/>
      <c r="W86"/>
      <c r="X86"/>
      <c r="Y86"/>
      <c r="Z86"/>
      <c r="AA86"/>
      <c r="AB86"/>
      <c r="AC86"/>
      <c r="AD86"/>
      <c r="AE86"/>
      <c r="AF86"/>
      <c r="AG86"/>
      <c r="AH86"/>
      <c r="AI86"/>
      <c r="AJ86"/>
      <c r="AK86"/>
    </row>
    <row r="87" spans="1:37" ht="56.25" x14ac:dyDescent="0.35">
      <c r="A87" s="2"/>
      <c r="B87" s="79">
        <v>32</v>
      </c>
      <c r="C87" s="85"/>
      <c r="D87" s="8" t="s">
        <v>175</v>
      </c>
      <c r="E87" s="80" t="s">
        <v>31</v>
      </c>
      <c r="F87" s="88">
        <v>30</v>
      </c>
      <c r="G87" s="78"/>
      <c r="H87" s="56">
        <f t="shared" si="1"/>
        <v>0</v>
      </c>
      <c r="I87"/>
      <c r="J87"/>
      <c r="K87"/>
      <c r="L87"/>
      <c r="M87"/>
      <c r="N87"/>
      <c r="O87"/>
      <c r="P87"/>
      <c r="Q87"/>
      <c r="R87"/>
      <c r="S87"/>
      <c r="T87"/>
      <c r="U87"/>
      <c r="V87"/>
      <c r="W87"/>
      <c r="X87"/>
      <c r="Y87"/>
      <c r="Z87"/>
      <c r="AA87"/>
      <c r="AB87"/>
      <c r="AC87"/>
      <c r="AD87"/>
      <c r="AE87"/>
      <c r="AF87"/>
      <c r="AG87"/>
      <c r="AH87"/>
      <c r="AI87"/>
      <c r="AJ87"/>
      <c r="AK87"/>
    </row>
    <row r="88" spans="1:37" ht="56.25" x14ac:dyDescent="0.35">
      <c r="A88" s="2"/>
      <c r="B88" s="79">
        <v>33</v>
      </c>
      <c r="C88" s="85"/>
      <c r="D88" s="8" t="s">
        <v>174</v>
      </c>
      <c r="E88" s="80" t="s">
        <v>34</v>
      </c>
      <c r="F88" s="88">
        <v>75</v>
      </c>
      <c r="G88" s="78"/>
      <c r="H88" s="56">
        <f t="shared" si="1"/>
        <v>0</v>
      </c>
      <c r="I88"/>
      <c r="J88"/>
      <c r="K88"/>
      <c r="L88"/>
      <c r="M88"/>
      <c r="N88"/>
      <c r="O88"/>
      <c r="P88"/>
      <c r="Q88"/>
      <c r="R88"/>
      <c r="S88"/>
      <c r="T88"/>
      <c r="U88"/>
      <c r="V88"/>
      <c r="W88"/>
      <c r="X88"/>
      <c r="Y88"/>
      <c r="Z88"/>
      <c r="AA88"/>
      <c r="AB88"/>
      <c r="AC88"/>
      <c r="AD88"/>
      <c r="AE88"/>
      <c r="AF88"/>
      <c r="AG88"/>
      <c r="AH88"/>
      <c r="AI88"/>
      <c r="AJ88"/>
      <c r="AK88"/>
    </row>
    <row r="89" spans="1:37" ht="93.75" x14ac:dyDescent="0.35">
      <c r="A89" s="2"/>
      <c r="B89" s="79">
        <v>34</v>
      </c>
      <c r="C89" s="85"/>
      <c r="D89" s="8" t="s">
        <v>173</v>
      </c>
      <c r="E89" s="80" t="s">
        <v>34</v>
      </c>
      <c r="F89" s="88">
        <v>1</v>
      </c>
      <c r="G89" s="78"/>
      <c r="H89" s="56">
        <f t="shared" si="1"/>
        <v>0</v>
      </c>
      <c r="I89"/>
      <c r="J89"/>
      <c r="K89"/>
      <c r="L89"/>
      <c r="M89"/>
      <c r="N89"/>
      <c r="O89"/>
      <c r="P89"/>
      <c r="Q89"/>
      <c r="R89"/>
      <c r="S89"/>
      <c r="T89"/>
      <c r="U89"/>
      <c r="V89"/>
      <c r="W89"/>
      <c r="X89"/>
      <c r="Y89"/>
      <c r="Z89"/>
      <c r="AA89"/>
      <c r="AB89"/>
      <c r="AC89"/>
      <c r="AD89"/>
      <c r="AE89"/>
      <c r="AF89"/>
      <c r="AG89"/>
      <c r="AH89"/>
      <c r="AI89"/>
      <c r="AJ89"/>
      <c r="AK89"/>
    </row>
    <row r="90" spans="1:37" ht="131.25" x14ac:dyDescent="0.35">
      <c r="A90" s="2"/>
      <c r="B90" s="79">
        <v>35</v>
      </c>
      <c r="C90" s="85"/>
      <c r="D90" s="8" t="s">
        <v>172</v>
      </c>
      <c r="E90" s="80" t="s">
        <v>34</v>
      </c>
      <c r="F90" s="88">
        <v>75</v>
      </c>
      <c r="G90" s="78"/>
      <c r="H90" s="56">
        <f t="shared" si="1"/>
        <v>0</v>
      </c>
      <c r="I90"/>
      <c r="J90"/>
      <c r="K90"/>
      <c r="L90"/>
      <c r="M90"/>
      <c r="N90"/>
      <c r="O90"/>
      <c r="P90"/>
      <c r="Q90"/>
      <c r="R90"/>
      <c r="S90"/>
      <c r="T90"/>
      <c r="U90"/>
      <c r="V90"/>
      <c r="W90"/>
      <c r="X90"/>
      <c r="Y90"/>
      <c r="Z90"/>
      <c r="AA90"/>
      <c r="AB90"/>
      <c r="AC90"/>
      <c r="AD90"/>
      <c r="AE90"/>
      <c r="AF90"/>
      <c r="AG90"/>
      <c r="AH90"/>
      <c r="AI90"/>
      <c r="AJ90"/>
      <c r="AK90"/>
    </row>
    <row r="91" spans="1:37" ht="51" customHeight="1" x14ac:dyDescent="0.35">
      <c r="A91" s="2"/>
      <c r="B91" s="79">
        <v>36</v>
      </c>
      <c r="C91" s="85"/>
      <c r="D91" s="8" t="s">
        <v>171</v>
      </c>
      <c r="E91" s="80" t="s">
        <v>34</v>
      </c>
      <c r="F91" s="88">
        <v>1</v>
      </c>
      <c r="G91" s="78"/>
      <c r="H91" s="56">
        <f t="shared" si="1"/>
        <v>0</v>
      </c>
      <c r="I91"/>
      <c r="J91"/>
      <c r="K91"/>
      <c r="L91"/>
      <c r="M91"/>
      <c r="N91"/>
      <c r="O91"/>
      <c r="P91"/>
      <c r="Q91"/>
      <c r="R91"/>
      <c r="S91"/>
      <c r="T91"/>
      <c r="U91"/>
      <c r="V91"/>
      <c r="W91"/>
      <c r="X91"/>
      <c r="Y91"/>
      <c r="Z91"/>
      <c r="AA91"/>
      <c r="AB91"/>
      <c r="AC91"/>
      <c r="AD91"/>
      <c r="AE91"/>
      <c r="AF91"/>
      <c r="AG91"/>
      <c r="AH91"/>
      <c r="AI91"/>
      <c r="AJ91"/>
      <c r="AK91"/>
    </row>
    <row r="92" spans="1:37" ht="56.25" customHeight="1" x14ac:dyDescent="0.35">
      <c r="A92" s="2"/>
      <c r="B92" s="79">
        <v>37</v>
      </c>
      <c r="C92" s="85"/>
      <c r="D92" s="8" t="s">
        <v>170</v>
      </c>
      <c r="E92" s="80" t="s">
        <v>34</v>
      </c>
      <c r="F92" s="88">
        <v>1</v>
      </c>
      <c r="G92" s="78"/>
      <c r="H92" s="56">
        <f t="shared" si="1"/>
        <v>0</v>
      </c>
      <c r="I92"/>
      <c r="J92"/>
      <c r="K92"/>
      <c r="L92"/>
      <c r="M92"/>
      <c r="N92"/>
      <c r="O92"/>
      <c r="P92"/>
      <c r="Q92"/>
      <c r="R92"/>
      <c r="S92"/>
      <c r="T92"/>
      <c r="U92"/>
      <c r="V92"/>
      <c r="W92"/>
      <c r="X92"/>
      <c r="Y92"/>
      <c r="Z92"/>
      <c r="AA92"/>
      <c r="AB92"/>
      <c r="AC92"/>
      <c r="AD92"/>
      <c r="AE92"/>
      <c r="AF92"/>
      <c r="AG92"/>
      <c r="AH92"/>
      <c r="AI92"/>
      <c r="AJ92"/>
      <c r="AK92"/>
    </row>
    <row r="93" spans="1:37" ht="57" thickBot="1" x14ac:dyDescent="0.4">
      <c r="A93" s="2"/>
      <c r="B93" s="79">
        <v>38</v>
      </c>
      <c r="C93" s="85"/>
      <c r="D93" s="8" t="s">
        <v>169</v>
      </c>
      <c r="E93" s="80" t="s">
        <v>34</v>
      </c>
      <c r="F93" s="88">
        <v>1</v>
      </c>
      <c r="G93" s="78"/>
      <c r="H93" s="157">
        <f t="shared" si="1"/>
        <v>0</v>
      </c>
      <c r="I93"/>
      <c r="J93"/>
      <c r="K93"/>
      <c r="L93"/>
      <c r="M93"/>
      <c r="N93"/>
      <c r="O93"/>
      <c r="P93"/>
      <c r="Q93"/>
      <c r="R93"/>
      <c r="S93"/>
      <c r="T93"/>
      <c r="U93"/>
      <c r="V93"/>
      <c r="W93"/>
      <c r="X93"/>
      <c r="Y93"/>
      <c r="Z93"/>
      <c r="AA93"/>
      <c r="AB93"/>
      <c r="AC93"/>
      <c r="AD93"/>
      <c r="AE93"/>
      <c r="AF93"/>
      <c r="AG93"/>
      <c r="AH93"/>
      <c r="AI93"/>
      <c r="AJ93"/>
      <c r="AK93"/>
    </row>
    <row r="94" spans="1:37" ht="19.5" thickBot="1" x14ac:dyDescent="0.3">
      <c r="A94" s="2"/>
      <c r="B94" s="539" t="s">
        <v>168</v>
      </c>
      <c r="C94" s="540"/>
      <c r="D94" s="540"/>
      <c r="E94" s="540"/>
      <c r="F94" s="540"/>
      <c r="G94" s="540"/>
      <c r="H94" s="173">
        <f>SUM(H65:H93)</f>
        <v>0</v>
      </c>
      <c r="I94"/>
      <c r="J94"/>
      <c r="K94"/>
      <c r="L94"/>
      <c r="M94"/>
      <c r="N94"/>
      <c r="O94"/>
      <c r="P94"/>
      <c r="Q94"/>
      <c r="R94"/>
      <c r="S94"/>
      <c r="T94"/>
      <c r="U94"/>
      <c r="V94"/>
      <c r="W94"/>
      <c r="X94"/>
      <c r="Y94"/>
      <c r="Z94"/>
      <c r="AA94"/>
      <c r="AB94"/>
      <c r="AC94"/>
      <c r="AD94"/>
      <c r="AE94"/>
      <c r="AF94"/>
      <c r="AG94"/>
      <c r="AH94"/>
      <c r="AI94"/>
      <c r="AJ94"/>
      <c r="AK94"/>
    </row>
    <row r="95" spans="1:37" ht="16.5" customHeight="1" thickBot="1" x14ac:dyDescent="0.3">
      <c r="A95" s="2"/>
      <c r="B95" s="539" t="s">
        <v>167</v>
      </c>
      <c r="C95" s="540"/>
      <c r="D95" s="540"/>
      <c r="E95" s="540"/>
      <c r="F95" s="540"/>
      <c r="G95" s="540"/>
      <c r="H95" s="152">
        <f>SUM(H94,H63)</f>
        <v>0</v>
      </c>
      <c r="I95"/>
      <c r="J95"/>
      <c r="K95"/>
      <c r="L95"/>
      <c r="M95"/>
      <c r="N95"/>
      <c r="O95"/>
      <c r="P95"/>
      <c r="Q95"/>
      <c r="R95"/>
      <c r="S95"/>
      <c r="T95"/>
      <c r="U95"/>
      <c r="V95"/>
      <c r="W95"/>
      <c r="X95"/>
      <c r="Y95"/>
      <c r="Z95"/>
      <c r="AA95"/>
      <c r="AB95"/>
      <c r="AC95"/>
      <c r="AD95"/>
      <c r="AE95"/>
      <c r="AF95"/>
      <c r="AG95"/>
      <c r="AH95"/>
      <c r="AI95"/>
      <c r="AJ95"/>
      <c r="AK95"/>
    </row>
    <row r="96" spans="1:37" ht="19.5" thickBot="1" x14ac:dyDescent="0.3">
      <c r="A96" s="2"/>
      <c r="B96" s="217"/>
      <c r="C96" s="216"/>
      <c r="D96" s="216"/>
      <c r="E96" s="216"/>
      <c r="F96" s="216"/>
      <c r="G96" s="215"/>
      <c r="H96" s="31"/>
      <c r="I96"/>
      <c r="J96"/>
      <c r="K96"/>
      <c r="L96"/>
      <c r="M96"/>
      <c r="N96"/>
      <c r="O96"/>
      <c r="P96"/>
      <c r="Q96"/>
      <c r="R96"/>
      <c r="S96"/>
      <c r="T96"/>
      <c r="U96"/>
      <c r="V96"/>
      <c r="W96"/>
      <c r="X96"/>
      <c r="Y96"/>
      <c r="Z96"/>
      <c r="AA96"/>
      <c r="AB96"/>
      <c r="AC96"/>
      <c r="AD96"/>
      <c r="AE96"/>
      <c r="AF96"/>
      <c r="AG96"/>
      <c r="AH96"/>
      <c r="AI96"/>
      <c r="AJ96"/>
      <c r="AK96"/>
    </row>
    <row r="97" spans="1:37" ht="22.5" customHeight="1" thickBot="1" x14ac:dyDescent="0.4">
      <c r="A97" s="2"/>
      <c r="B97" s="268"/>
      <c r="C97" s="269"/>
      <c r="D97" s="531" t="s">
        <v>166</v>
      </c>
      <c r="E97" s="532"/>
      <c r="F97" s="532"/>
      <c r="G97" s="532"/>
      <c r="H97" s="533"/>
      <c r="I97"/>
      <c r="J97"/>
      <c r="K97"/>
      <c r="L97"/>
      <c r="M97"/>
      <c r="N97"/>
      <c r="O97"/>
      <c r="P97"/>
      <c r="Q97"/>
      <c r="R97"/>
      <c r="S97"/>
      <c r="T97"/>
      <c r="U97"/>
      <c r="V97"/>
      <c r="W97"/>
      <c r="X97"/>
      <c r="Y97"/>
      <c r="Z97"/>
      <c r="AA97"/>
      <c r="AB97"/>
      <c r="AC97"/>
      <c r="AD97"/>
      <c r="AE97"/>
      <c r="AF97"/>
      <c r="AG97"/>
      <c r="AH97"/>
      <c r="AI97"/>
      <c r="AJ97"/>
      <c r="AK97"/>
    </row>
    <row r="98" spans="1:37" ht="37.5" x14ac:dyDescent="0.35">
      <c r="A98" s="2"/>
      <c r="B98" s="182">
        <v>39</v>
      </c>
      <c r="C98" s="107"/>
      <c r="D98" s="127" t="s">
        <v>165</v>
      </c>
      <c r="E98" s="109" t="s">
        <v>31</v>
      </c>
      <c r="F98" s="131">
        <v>90</v>
      </c>
      <c r="G98" s="111"/>
      <c r="H98" s="112">
        <f t="shared" ref="H98:H104" si="2">(F98*G98)</f>
        <v>0</v>
      </c>
      <c r="I98"/>
      <c r="J98"/>
      <c r="K98"/>
      <c r="L98"/>
      <c r="M98"/>
      <c r="N98"/>
      <c r="O98"/>
      <c r="P98"/>
      <c r="Q98"/>
      <c r="R98"/>
      <c r="S98"/>
      <c r="T98"/>
      <c r="U98"/>
      <c r="V98"/>
      <c r="W98"/>
      <c r="X98"/>
      <c r="Y98"/>
      <c r="Z98"/>
      <c r="AA98"/>
      <c r="AB98"/>
      <c r="AC98"/>
      <c r="AD98"/>
      <c r="AE98"/>
      <c r="AF98"/>
      <c r="AG98"/>
      <c r="AH98"/>
      <c r="AI98"/>
      <c r="AJ98"/>
      <c r="AK98"/>
    </row>
    <row r="99" spans="1:37" ht="56.25" x14ac:dyDescent="0.35">
      <c r="A99" s="2"/>
      <c r="B99" s="79">
        <v>40</v>
      </c>
      <c r="C99" s="85"/>
      <c r="D99" s="8" t="s">
        <v>251</v>
      </c>
      <c r="E99" s="80" t="s">
        <v>33</v>
      </c>
      <c r="F99" s="88">
        <v>108.8</v>
      </c>
      <c r="G99" s="78"/>
      <c r="H99" s="56">
        <f t="shared" si="2"/>
        <v>0</v>
      </c>
      <c r="I99"/>
      <c r="J99"/>
      <c r="K99"/>
      <c r="L99"/>
      <c r="M99"/>
      <c r="N99"/>
      <c r="O99"/>
      <c r="P99"/>
      <c r="Q99"/>
      <c r="R99"/>
      <c r="S99"/>
      <c r="T99"/>
      <c r="U99"/>
      <c r="V99"/>
      <c r="W99"/>
      <c r="X99"/>
      <c r="Y99"/>
      <c r="Z99"/>
      <c r="AA99"/>
      <c r="AB99"/>
      <c r="AC99"/>
      <c r="AD99"/>
      <c r="AE99"/>
      <c r="AF99"/>
      <c r="AG99"/>
      <c r="AH99"/>
      <c r="AI99"/>
      <c r="AJ99"/>
      <c r="AK99"/>
    </row>
    <row r="100" spans="1:37" ht="47.25" customHeight="1" x14ac:dyDescent="0.35">
      <c r="A100" s="2"/>
      <c r="B100" s="79">
        <v>41</v>
      </c>
      <c r="C100" s="85"/>
      <c r="D100" s="8" t="s">
        <v>252</v>
      </c>
      <c r="E100" s="80" t="s">
        <v>33</v>
      </c>
      <c r="F100" s="88">
        <v>10</v>
      </c>
      <c r="G100" s="78"/>
      <c r="H100" s="56">
        <f t="shared" si="2"/>
        <v>0</v>
      </c>
      <c r="I100"/>
      <c r="J100"/>
      <c r="K100"/>
      <c r="L100"/>
      <c r="M100"/>
      <c r="N100"/>
      <c r="O100"/>
      <c r="P100"/>
      <c r="Q100"/>
      <c r="R100"/>
      <c r="S100"/>
      <c r="T100"/>
      <c r="U100"/>
      <c r="V100"/>
      <c r="W100"/>
      <c r="X100"/>
      <c r="Y100"/>
      <c r="Z100"/>
      <c r="AA100"/>
      <c r="AB100"/>
      <c r="AC100"/>
      <c r="AD100"/>
      <c r="AE100"/>
      <c r="AF100"/>
      <c r="AG100"/>
      <c r="AH100"/>
      <c r="AI100"/>
      <c r="AJ100"/>
      <c r="AK100"/>
    </row>
    <row r="101" spans="1:37" ht="43.5" customHeight="1" x14ac:dyDescent="0.35">
      <c r="A101" s="2"/>
      <c r="B101" s="79">
        <v>42</v>
      </c>
      <c r="C101" s="85"/>
      <c r="D101" s="8" t="s">
        <v>253</v>
      </c>
      <c r="E101" s="80" t="s">
        <v>33</v>
      </c>
      <c r="F101" s="88">
        <v>5.4</v>
      </c>
      <c r="G101" s="78"/>
      <c r="H101" s="56">
        <f t="shared" si="2"/>
        <v>0</v>
      </c>
      <c r="J101"/>
      <c r="K101"/>
      <c r="L101"/>
      <c r="M101"/>
      <c r="N101"/>
      <c r="O101"/>
      <c r="P101"/>
      <c r="Q101"/>
      <c r="R101"/>
      <c r="S101"/>
      <c r="T101"/>
      <c r="U101"/>
      <c r="V101"/>
      <c r="W101"/>
      <c r="X101"/>
      <c r="Y101"/>
      <c r="Z101"/>
      <c r="AA101"/>
      <c r="AB101"/>
      <c r="AC101"/>
      <c r="AD101"/>
      <c r="AE101"/>
      <c r="AF101"/>
      <c r="AG101"/>
      <c r="AH101"/>
      <c r="AI101"/>
      <c r="AJ101"/>
      <c r="AK101"/>
    </row>
    <row r="102" spans="1:37" ht="93.75" x14ac:dyDescent="0.35">
      <c r="B102" s="79">
        <v>43</v>
      </c>
      <c r="C102" s="85"/>
      <c r="D102" s="8" t="s">
        <v>164</v>
      </c>
      <c r="E102" s="80" t="s">
        <v>33</v>
      </c>
      <c r="F102" s="88">
        <v>108.8</v>
      </c>
      <c r="G102" s="78"/>
      <c r="H102" s="56">
        <f t="shared" si="2"/>
        <v>0</v>
      </c>
    </row>
    <row r="103" spans="1:37" ht="56.25" x14ac:dyDescent="0.35">
      <c r="A103" s="16"/>
      <c r="B103" s="79">
        <v>44</v>
      </c>
      <c r="C103" s="85"/>
      <c r="D103" s="8" t="s">
        <v>163</v>
      </c>
      <c r="E103" s="80" t="s">
        <v>157</v>
      </c>
      <c r="F103" s="88">
        <v>4</v>
      </c>
      <c r="G103" s="78"/>
      <c r="H103" s="56">
        <f t="shared" si="2"/>
        <v>0</v>
      </c>
    </row>
    <row r="104" spans="1:37" ht="66.75" customHeight="1" x14ac:dyDescent="0.35">
      <c r="A104" s="16"/>
      <c r="B104" s="79">
        <v>45</v>
      </c>
      <c r="C104" s="85"/>
      <c r="D104" s="8" t="s">
        <v>162</v>
      </c>
      <c r="E104" s="80" t="s">
        <v>157</v>
      </c>
      <c r="F104" s="88">
        <v>4</v>
      </c>
      <c r="G104" s="78"/>
      <c r="H104" s="56">
        <f t="shared" si="2"/>
        <v>0</v>
      </c>
    </row>
    <row r="105" spans="1:37" s="2" customFormat="1" ht="37.5" x14ac:dyDescent="0.35">
      <c r="A105" s="16"/>
      <c r="B105" s="79">
        <v>46</v>
      </c>
      <c r="C105" s="85"/>
      <c r="D105" s="8" t="s">
        <v>161</v>
      </c>
      <c r="E105" s="80"/>
      <c r="F105" s="88"/>
      <c r="G105" s="78"/>
      <c r="H105" s="56"/>
    </row>
    <row r="106" spans="1:37" s="2" customFormat="1" ht="18.75" x14ac:dyDescent="0.35">
      <c r="A106" s="1"/>
      <c r="B106" s="79">
        <v>47</v>
      </c>
      <c r="C106" s="214"/>
      <c r="D106" s="8" t="s">
        <v>160</v>
      </c>
      <c r="E106" s="80" t="s">
        <v>32</v>
      </c>
      <c r="F106" s="88">
        <v>190.4</v>
      </c>
      <c r="G106" s="78"/>
      <c r="H106" s="56">
        <f>(F106*G106)</f>
        <v>0</v>
      </c>
    </row>
    <row r="107" spans="1:37" s="2" customFormat="1" ht="18.75" x14ac:dyDescent="0.35">
      <c r="A107" s="1"/>
      <c r="B107" s="79">
        <v>48</v>
      </c>
      <c r="C107" s="214"/>
      <c r="D107" s="8" t="s">
        <v>159</v>
      </c>
      <c r="E107" s="80" t="s">
        <v>32</v>
      </c>
      <c r="F107" s="88">
        <v>81.599999999999994</v>
      </c>
      <c r="G107" s="78"/>
      <c r="H107" s="56">
        <f>(F107*G107)</f>
        <v>0</v>
      </c>
    </row>
    <row r="108" spans="1:37" s="2" customFormat="1" ht="37.5" x14ac:dyDescent="0.35">
      <c r="A108" s="1"/>
      <c r="B108" s="79">
        <v>49</v>
      </c>
      <c r="C108" s="85"/>
      <c r="D108" s="8" t="s">
        <v>158</v>
      </c>
      <c r="E108" s="80" t="s">
        <v>157</v>
      </c>
      <c r="F108" s="88">
        <v>33</v>
      </c>
      <c r="G108" s="78"/>
      <c r="H108" s="56">
        <f>(F108*G108)</f>
        <v>0</v>
      </c>
    </row>
    <row r="109" spans="1:37" s="2" customFormat="1" ht="53.25" customHeight="1" x14ac:dyDescent="0.35">
      <c r="A109" s="1"/>
      <c r="B109" s="79">
        <v>50</v>
      </c>
      <c r="C109" s="85"/>
      <c r="D109" s="8" t="s">
        <v>156</v>
      </c>
      <c r="E109" s="80" t="s">
        <v>31</v>
      </c>
      <c r="F109" s="88">
        <v>80</v>
      </c>
      <c r="G109" s="78"/>
      <c r="H109" s="56">
        <f>(F109*G109)</f>
        <v>0</v>
      </c>
    </row>
    <row r="110" spans="1:37" s="2" customFormat="1" ht="53.25" customHeight="1" thickBot="1" x14ac:dyDescent="0.4">
      <c r="A110" s="1"/>
      <c r="B110" s="148">
        <v>51</v>
      </c>
      <c r="C110" s="149"/>
      <c r="D110" s="160" t="s">
        <v>155</v>
      </c>
      <c r="E110" s="118" t="s">
        <v>31</v>
      </c>
      <c r="F110" s="155">
        <v>62</v>
      </c>
      <c r="G110" s="156"/>
      <c r="H110" s="157">
        <f>(F110*G110)</f>
        <v>0</v>
      </c>
    </row>
    <row r="111" spans="1:37" ht="19.5" thickBot="1" x14ac:dyDescent="0.4">
      <c r="B111" s="542" t="s">
        <v>154</v>
      </c>
      <c r="C111" s="543"/>
      <c r="D111" s="543"/>
      <c r="E111" s="543"/>
      <c r="F111" s="543"/>
      <c r="G111" s="544"/>
      <c r="H111" s="152">
        <f>SUM(H98:H110)</f>
        <v>0</v>
      </c>
    </row>
    <row r="112" spans="1:37" ht="19.5" thickBot="1" x14ac:dyDescent="0.4">
      <c r="B112" s="275"/>
      <c r="C112" s="276"/>
      <c r="D112" s="276"/>
      <c r="E112" s="319"/>
      <c r="F112" s="276"/>
      <c r="G112" s="276"/>
      <c r="H112" s="211"/>
    </row>
    <row r="113" spans="1:37" ht="19.5" thickBot="1" x14ac:dyDescent="0.4">
      <c r="A113" s="2"/>
      <c r="B113" s="213"/>
      <c r="C113" s="212"/>
      <c r="D113" s="204" t="s">
        <v>153</v>
      </c>
      <c r="E113" s="206"/>
      <c r="F113" s="212"/>
      <c r="G113" s="212"/>
      <c r="H113" s="211"/>
      <c r="I113"/>
      <c r="J113"/>
      <c r="K113"/>
      <c r="L113"/>
      <c r="M113"/>
      <c r="N113"/>
      <c r="O113"/>
      <c r="P113"/>
      <c r="Q113"/>
      <c r="R113"/>
      <c r="S113"/>
      <c r="T113"/>
      <c r="U113"/>
      <c r="V113"/>
      <c r="W113"/>
      <c r="X113"/>
      <c r="Y113"/>
      <c r="Z113"/>
      <c r="AA113"/>
      <c r="AB113"/>
      <c r="AC113"/>
      <c r="AD113"/>
      <c r="AE113"/>
      <c r="AF113"/>
      <c r="AG113"/>
      <c r="AH113"/>
      <c r="AI113"/>
      <c r="AJ113"/>
      <c r="AK113"/>
    </row>
    <row r="114" spans="1:37" ht="18.75" x14ac:dyDescent="0.35">
      <c r="A114" s="2"/>
      <c r="B114" s="210"/>
      <c r="C114" s="209"/>
      <c r="D114" s="208" t="s">
        <v>152</v>
      </c>
      <c r="E114" s="458"/>
      <c r="F114" s="459"/>
      <c r="G114" s="459"/>
      <c r="H114" s="460"/>
      <c r="I114"/>
      <c r="J114"/>
      <c r="K114"/>
      <c r="L114"/>
      <c r="M114"/>
      <c r="N114"/>
      <c r="O114"/>
      <c r="P114"/>
      <c r="Q114"/>
      <c r="R114"/>
      <c r="S114"/>
      <c r="T114"/>
      <c r="U114"/>
      <c r="V114"/>
      <c r="W114"/>
      <c r="X114"/>
      <c r="Y114"/>
      <c r="Z114"/>
      <c r="AA114"/>
      <c r="AB114"/>
      <c r="AC114"/>
      <c r="AD114"/>
      <c r="AE114"/>
      <c r="AF114"/>
      <c r="AG114"/>
      <c r="AH114"/>
      <c r="AI114"/>
      <c r="AJ114"/>
      <c r="AK114"/>
    </row>
    <row r="115" spans="1:37" ht="75" x14ac:dyDescent="0.35">
      <c r="A115" s="2"/>
      <c r="B115" s="82">
        <v>52</v>
      </c>
      <c r="C115" s="85" t="s">
        <v>100</v>
      </c>
      <c r="D115" s="8" t="s">
        <v>101</v>
      </c>
      <c r="E115" s="27" t="s">
        <v>102</v>
      </c>
      <c r="F115" s="88">
        <v>13</v>
      </c>
      <c r="G115" s="78"/>
      <c r="H115" s="56">
        <f t="shared" ref="H115:H122" si="3">(F115*G115)</f>
        <v>0</v>
      </c>
      <c r="I115"/>
      <c r="J115"/>
      <c r="K115"/>
      <c r="L115"/>
      <c r="M115"/>
      <c r="N115"/>
      <c r="O115"/>
      <c r="P115"/>
      <c r="Q115"/>
      <c r="R115"/>
      <c r="S115"/>
      <c r="T115"/>
      <c r="U115"/>
      <c r="V115"/>
      <c r="W115"/>
      <c r="X115"/>
      <c r="Y115"/>
      <c r="Z115"/>
      <c r="AA115"/>
      <c r="AB115"/>
      <c r="AC115"/>
      <c r="AD115"/>
      <c r="AE115"/>
      <c r="AF115"/>
      <c r="AG115"/>
      <c r="AH115"/>
      <c r="AI115"/>
      <c r="AJ115"/>
      <c r="AK115"/>
    </row>
    <row r="116" spans="1:37" ht="56.25" x14ac:dyDescent="0.35">
      <c r="A116" s="2"/>
      <c r="B116" s="82">
        <f>B115+1</f>
        <v>53</v>
      </c>
      <c r="C116" s="85" t="s">
        <v>100</v>
      </c>
      <c r="D116" s="8" t="s">
        <v>305</v>
      </c>
      <c r="E116" s="27" t="s">
        <v>102</v>
      </c>
      <c r="F116" s="88">
        <v>33</v>
      </c>
      <c r="G116" s="78"/>
      <c r="H116" s="56">
        <f t="shared" si="3"/>
        <v>0</v>
      </c>
      <c r="I116"/>
      <c r="J116"/>
      <c r="K116"/>
      <c r="L116"/>
      <c r="M116"/>
      <c r="N116"/>
      <c r="O116"/>
      <c r="P116"/>
      <c r="Q116"/>
      <c r="R116"/>
      <c r="S116"/>
      <c r="T116"/>
      <c r="U116"/>
      <c r="V116"/>
      <c r="W116"/>
      <c r="X116"/>
      <c r="Y116"/>
      <c r="Z116"/>
      <c r="AA116"/>
      <c r="AB116"/>
      <c r="AC116"/>
      <c r="AD116"/>
      <c r="AE116"/>
      <c r="AF116"/>
      <c r="AG116"/>
      <c r="AH116"/>
      <c r="AI116"/>
      <c r="AJ116"/>
      <c r="AK116"/>
    </row>
    <row r="117" spans="1:37" ht="56.25" x14ac:dyDescent="0.35">
      <c r="A117" s="2"/>
      <c r="B117" s="82">
        <f t="shared" ref="B117:B123" si="4">B116+1</f>
        <v>54</v>
      </c>
      <c r="C117" s="85" t="s">
        <v>100</v>
      </c>
      <c r="D117" s="8" t="s">
        <v>103</v>
      </c>
      <c r="E117" s="27" t="s">
        <v>102</v>
      </c>
      <c r="F117" s="88">
        <v>16</v>
      </c>
      <c r="G117" s="78"/>
      <c r="H117" s="56">
        <f t="shared" si="3"/>
        <v>0</v>
      </c>
      <c r="I117"/>
      <c r="J117"/>
      <c r="K117"/>
      <c r="L117"/>
      <c r="M117"/>
      <c r="N117"/>
      <c r="O117"/>
      <c r="P117"/>
      <c r="Q117"/>
      <c r="R117"/>
      <c r="S117"/>
      <c r="T117"/>
      <c r="U117"/>
      <c r="V117"/>
      <c r="W117"/>
      <c r="X117"/>
      <c r="Y117"/>
      <c r="Z117"/>
      <c r="AA117"/>
      <c r="AB117"/>
      <c r="AC117"/>
      <c r="AD117"/>
      <c r="AE117"/>
      <c r="AF117"/>
      <c r="AG117"/>
      <c r="AH117"/>
      <c r="AI117"/>
      <c r="AJ117"/>
      <c r="AK117"/>
    </row>
    <row r="118" spans="1:37" ht="56.25" x14ac:dyDescent="0.35">
      <c r="A118" s="2"/>
      <c r="B118" s="82">
        <f t="shared" ref="B118" si="5">B117+1</f>
        <v>55</v>
      </c>
      <c r="C118" s="85" t="s">
        <v>100</v>
      </c>
      <c r="D118" s="8" t="s">
        <v>336</v>
      </c>
      <c r="E118" s="27" t="s">
        <v>102</v>
      </c>
      <c r="F118" s="88">
        <v>2</v>
      </c>
      <c r="G118" s="78"/>
      <c r="H118" s="56">
        <f t="shared" ref="H118" si="6">(F118*G118)</f>
        <v>0</v>
      </c>
      <c r="I118"/>
      <c r="J118"/>
      <c r="K118"/>
      <c r="L118"/>
      <c r="M118"/>
      <c r="N118"/>
      <c r="O118"/>
      <c r="P118"/>
      <c r="Q118"/>
      <c r="R118"/>
      <c r="S118"/>
      <c r="T118"/>
      <c r="U118"/>
      <c r="V118"/>
      <c r="W118"/>
      <c r="X118"/>
      <c r="Y118"/>
      <c r="Z118"/>
      <c r="AA118"/>
      <c r="AB118"/>
      <c r="AC118"/>
      <c r="AD118"/>
      <c r="AE118"/>
      <c r="AF118"/>
      <c r="AG118"/>
      <c r="AH118"/>
      <c r="AI118"/>
      <c r="AJ118"/>
      <c r="AK118"/>
    </row>
    <row r="119" spans="1:37" ht="56.25" x14ac:dyDescent="0.35">
      <c r="A119" s="2"/>
      <c r="B119" s="82">
        <v>56</v>
      </c>
      <c r="C119" s="85" t="s">
        <v>100</v>
      </c>
      <c r="D119" s="516" t="s">
        <v>306</v>
      </c>
      <c r="E119" s="27" t="s">
        <v>102</v>
      </c>
      <c r="F119" s="88">
        <v>2</v>
      </c>
      <c r="G119" s="78"/>
      <c r="H119" s="56">
        <f>(F119*G119)</f>
        <v>0</v>
      </c>
      <c r="I119"/>
      <c r="J119"/>
      <c r="K119"/>
      <c r="L119"/>
      <c r="M119"/>
      <c r="N119"/>
      <c r="O119"/>
      <c r="P119"/>
      <c r="Q119"/>
      <c r="R119"/>
      <c r="S119"/>
      <c r="T119"/>
      <c r="U119"/>
      <c r="V119"/>
      <c r="W119"/>
      <c r="X119"/>
      <c r="Y119"/>
      <c r="Z119"/>
      <c r="AA119"/>
      <c r="AB119"/>
      <c r="AC119"/>
      <c r="AD119"/>
      <c r="AE119"/>
      <c r="AF119"/>
      <c r="AG119"/>
      <c r="AH119"/>
      <c r="AI119"/>
      <c r="AJ119"/>
      <c r="AK119"/>
    </row>
    <row r="120" spans="1:37" ht="75" x14ac:dyDescent="0.35">
      <c r="A120" s="2"/>
      <c r="B120" s="82">
        <f t="shared" si="4"/>
        <v>57</v>
      </c>
      <c r="C120" s="85" t="s">
        <v>100</v>
      </c>
      <c r="D120" s="8" t="s">
        <v>307</v>
      </c>
      <c r="E120" s="27" t="s">
        <v>102</v>
      </c>
      <c r="F120" s="88">
        <v>4</v>
      </c>
      <c r="G120" s="78"/>
      <c r="H120" s="56">
        <f>(F120*G120)</f>
        <v>0</v>
      </c>
      <c r="I120"/>
      <c r="J120"/>
      <c r="K120"/>
      <c r="L120"/>
      <c r="M120"/>
      <c r="N120"/>
      <c r="O120"/>
      <c r="P120"/>
      <c r="Q120"/>
      <c r="R120"/>
      <c r="S120"/>
      <c r="T120"/>
      <c r="U120"/>
      <c r="V120"/>
      <c r="W120"/>
      <c r="X120"/>
      <c r="Y120"/>
      <c r="Z120"/>
      <c r="AA120"/>
      <c r="AB120"/>
      <c r="AC120"/>
      <c r="AD120"/>
      <c r="AE120"/>
      <c r="AF120"/>
      <c r="AG120"/>
      <c r="AH120"/>
      <c r="AI120"/>
      <c r="AJ120"/>
      <c r="AK120"/>
    </row>
    <row r="121" spans="1:37" ht="75" x14ac:dyDescent="0.35">
      <c r="A121" s="2"/>
      <c r="B121" s="82">
        <f t="shared" si="4"/>
        <v>58</v>
      </c>
      <c r="C121" s="85" t="s">
        <v>100</v>
      </c>
      <c r="D121" s="8" t="s">
        <v>104</v>
      </c>
      <c r="E121" s="27" t="s">
        <v>31</v>
      </c>
      <c r="F121" s="88">
        <v>196</v>
      </c>
      <c r="G121" s="78"/>
      <c r="H121" s="56">
        <f t="shared" si="3"/>
        <v>0</v>
      </c>
      <c r="I121"/>
      <c r="J121"/>
      <c r="K121"/>
      <c r="L121"/>
      <c r="M121"/>
      <c r="N121"/>
      <c r="O121"/>
      <c r="P121"/>
      <c r="Q121"/>
      <c r="R121"/>
      <c r="S121"/>
      <c r="T121"/>
      <c r="U121"/>
      <c r="V121"/>
      <c r="W121"/>
      <c r="X121"/>
      <c r="Y121"/>
      <c r="Z121"/>
      <c r="AA121"/>
      <c r="AB121"/>
      <c r="AC121"/>
      <c r="AD121"/>
      <c r="AE121"/>
      <c r="AF121"/>
      <c r="AG121"/>
      <c r="AH121"/>
      <c r="AI121"/>
      <c r="AJ121"/>
      <c r="AK121"/>
    </row>
    <row r="122" spans="1:37" ht="56.25" x14ac:dyDescent="0.35">
      <c r="A122" s="2"/>
      <c r="B122" s="82">
        <f t="shared" si="4"/>
        <v>59</v>
      </c>
      <c r="C122" s="85" t="s">
        <v>105</v>
      </c>
      <c r="D122" s="8" t="s">
        <v>308</v>
      </c>
      <c r="E122" s="172" t="s">
        <v>33</v>
      </c>
      <c r="F122" s="88">
        <v>3.92</v>
      </c>
      <c r="G122" s="78"/>
      <c r="H122" s="56">
        <f t="shared" si="3"/>
        <v>0</v>
      </c>
      <c r="I122"/>
      <c r="J122"/>
      <c r="K122"/>
      <c r="L122"/>
      <c r="M122"/>
      <c r="N122"/>
      <c r="O122"/>
      <c r="P122"/>
      <c r="Q122"/>
      <c r="R122"/>
      <c r="S122"/>
      <c r="T122"/>
      <c r="U122"/>
      <c r="V122"/>
      <c r="W122"/>
      <c r="X122"/>
      <c r="Y122"/>
      <c r="Z122"/>
      <c r="AA122"/>
      <c r="AB122"/>
      <c r="AC122"/>
      <c r="AD122"/>
      <c r="AE122"/>
      <c r="AF122"/>
      <c r="AG122"/>
      <c r="AH122"/>
      <c r="AI122"/>
      <c r="AJ122"/>
      <c r="AK122"/>
    </row>
    <row r="123" spans="1:37" ht="57" thickBot="1" x14ac:dyDescent="0.4">
      <c r="A123" s="2"/>
      <c r="B123" s="82">
        <f t="shared" si="4"/>
        <v>60</v>
      </c>
      <c r="C123" s="452"/>
      <c r="D123" s="160" t="s">
        <v>309</v>
      </c>
      <c r="E123" s="172" t="s">
        <v>102</v>
      </c>
      <c r="F123" s="155">
        <v>2</v>
      </c>
      <c r="G123" s="156"/>
      <c r="H123" s="157">
        <f>(F123*G123)</f>
        <v>0</v>
      </c>
      <c r="I123"/>
      <c r="J123"/>
      <c r="K123"/>
      <c r="L123"/>
      <c r="M123"/>
      <c r="N123"/>
      <c r="O123"/>
      <c r="P123"/>
      <c r="Q123"/>
      <c r="R123"/>
      <c r="S123"/>
      <c r="T123"/>
      <c r="U123"/>
      <c r="V123"/>
      <c r="W123"/>
      <c r="X123"/>
      <c r="Y123"/>
      <c r="Z123"/>
      <c r="AA123"/>
      <c r="AB123"/>
      <c r="AC123"/>
      <c r="AD123"/>
      <c r="AE123"/>
      <c r="AF123"/>
      <c r="AG123"/>
      <c r="AH123"/>
      <c r="AI123"/>
      <c r="AJ123"/>
      <c r="AK123"/>
    </row>
    <row r="124" spans="1:37" ht="19.5" thickBot="1" x14ac:dyDescent="0.4">
      <c r="A124" s="2"/>
      <c r="B124" s="453"/>
      <c r="C124" s="205"/>
      <c r="D124" s="204" t="s">
        <v>151</v>
      </c>
      <c r="E124" s="203"/>
      <c r="F124" s="202"/>
      <c r="G124" s="201"/>
      <c r="H124" s="132"/>
      <c r="I124"/>
      <c r="J124"/>
      <c r="K124"/>
      <c r="L124"/>
      <c r="M124"/>
      <c r="N124"/>
      <c r="O124"/>
      <c r="P124"/>
      <c r="Q124"/>
      <c r="R124"/>
      <c r="S124"/>
      <c r="T124"/>
      <c r="U124"/>
      <c r="V124"/>
      <c r="W124"/>
      <c r="X124"/>
      <c r="Y124"/>
      <c r="Z124"/>
      <c r="AA124"/>
      <c r="AB124"/>
      <c r="AC124"/>
      <c r="AD124"/>
      <c r="AE124"/>
      <c r="AF124"/>
      <c r="AG124"/>
      <c r="AH124"/>
      <c r="AI124"/>
      <c r="AJ124"/>
      <c r="AK124"/>
    </row>
    <row r="125" spans="1:37" ht="56.25" x14ac:dyDescent="0.35">
      <c r="A125" s="2"/>
      <c r="B125" s="128">
        <v>61</v>
      </c>
      <c r="C125" s="107" t="s">
        <v>107</v>
      </c>
      <c r="D125" s="127" t="s">
        <v>108</v>
      </c>
      <c r="E125" s="200" t="s">
        <v>32</v>
      </c>
      <c r="F125" s="131">
        <v>50</v>
      </c>
      <c r="G125" s="111"/>
      <c r="H125" s="112">
        <f>(F125*G125)</f>
        <v>0</v>
      </c>
      <c r="I125"/>
      <c r="J125"/>
      <c r="K125"/>
      <c r="L125"/>
      <c r="M125"/>
      <c r="N125"/>
      <c r="O125"/>
      <c r="P125"/>
      <c r="Q125"/>
      <c r="R125"/>
      <c r="S125"/>
      <c r="T125"/>
      <c r="U125"/>
      <c r="V125"/>
      <c r="W125"/>
      <c r="X125"/>
      <c r="Y125"/>
      <c r="Z125"/>
      <c r="AA125"/>
      <c r="AB125"/>
      <c r="AC125"/>
      <c r="AD125"/>
      <c r="AE125"/>
      <c r="AF125"/>
      <c r="AG125"/>
      <c r="AH125"/>
      <c r="AI125"/>
      <c r="AJ125"/>
      <c r="AK125"/>
    </row>
    <row r="126" spans="1:37" ht="75.75" thickBot="1" x14ac:dyDescent="0.4">
      <c r="A126" s="2"/>
      <c r="B126" s="82">
        <v>62</v>
      </c>
      <c r="C126" s="85" t="s">
        <v>107</v>
      </c>
      <c r="D126" s="8" t="s">
        <v>310</v>
      </c>
      <c r="E126" s="27" t="s">
        <v>32</v>
      </c>
      <c r="F126" s="88">
        <v>100</v>
      </c>
      <c r="G126" s="78"/>
      <c r="H126" s="56">
        <f>(F126*G126)</f>
        <v>0</v>
      </c>
      <c r="I126"/>
      <c r="J126"/>
      <c r="K126"/>
      <c r="L126"/>
      <c r="M126"/>
      <c r="N126"/>
      <c r="O126"/>
      <c r="P126"/>
      <c r="Q126"/>
      <c r="R126"/>
      <c r="S126"/>
      <c r="T126"/>
      <c r="U126"/>
      <c r="V126"/>
      <c r="W126"/>
      <c r="X126"/>
      <c r="Y126"/>
      <c r="Z126"/>
      <c r="AA126"/>
      <c r="AB126"/>
      <c r="AC126"/>
      <c r="AD126"/>
      <c r="AE126"/>
      <c r="AF126"/>
      <c r="AG126"/>
      <c r="AH126"/>
      <c r="AI126"/>
      <c r="AJ126"/>
      <c r="AK126"/>
    </row>
    <row r="127" spans="1:37" ht="19.5" thickBot="1" x14ac:dyDescent="0.4">
      <c r="A127" s="2"/>
      <c r="B127" s="453"/>
      <c r="C127" s="205"/>
      <c r="D127" s="204" t="s">
        <v>150</v>
      </c>
      <c r="E127" s="203"/>
      <c r="F127" s="202"/>
      <c r="G127" s="201"/>
      <c r="H127" s="132"/>
      <c r="I127"/>
      <c r="J127"/>
      <c r="K127"/>
      <c r="L127"/>
      <c r="M127"/>
      <c r="N127"/>
      <c r="O127"/>
      <c r="P127"/>
      <c r="Q127"/>
      <c r="R127"/>
      <c r="S127"/>
      <c r="T127"/>
      <c r="U127"/>
      <c r="V127"/>
      <c r="W127"/>
      <c r="X127"/>
      <c r="Y127"/>
      <c r="Z127"/>
      <c r="AA127"/>
      <c r="AB127"/>
      <c r="AC127"/>
      <c r="AD127"/>
      <c r="AE127"/>
      <c r="AF127"/>
      <c r="AG127"/>
      <c r="AH127"/>
      <c r="AI127"/>
      <c r="AJ127"/>
      <c r="AK127"/>
    </row>
    <row r="128" spans="1:37" ht="75" x14ac:dyDescent="0.35">
      <c r="A128" s="2"/>
      <c r="B128" s="129">
        <v>63</v>
      </c>
      <c r="C128" s="85" t="s">
        <v>311</v>
      </c>
      <c r="D128" s="8" t="s">
        <v>312</v>
      </c>
      <c r="E128" s="27" t="s">
        <v>102</v>
      </c>
      <c r="F128" s="88">
        <v>2</v>
      </c>
      <c r="G128" s="78"/>
      <c r="H128" s="56">
        <f t="shared" ref="H128:H131" si="7">(F128*G128)</f>
        <v>0</v>
      </c>
      <c r="I128"/>
      <c r="J128"/>
      <c r="K128"/>
      <c r="L128"/>
      <c r="M128"/>
      <c r="N128"/>
      <c r="O128"/>
      <c r="P128"/>
      <c r="Q128"/>
      <c r="R128"/>
      <c r="S128"/>
      <c r="T128"/>
      <c r="U128"/>
      <c r="V128"/>
      <c r="W128"/>
      <c r="X128"/>
      <c r="Y128"/>
      <c r="Z128"/>
      <c r="AA128"/>
      <c r="AB128"/>
      <c r="AC128"/>
      <c r="AD128"/>
      <c r="AE128"/>
      <c r="AF128"/>
      <c r="AG128"/>
      <c r="AH128"/>
      <c r="AI128"/>
      <c r="AJ128"/>
      <c r="AK128"/>
    </row>
    <row r="129" spans="1:37" ht="37.5" x14ac:dyDescent="0.35">
      <c r="A129" s="2"/>
      <c r="B129" s="199">
        <f>B128+1</f>
        <v>64</v>
      </c>
      <c r="C129" s="85" t="s">
        <v>311</v>
      </c>
      <c r="D129" s="8" t="s">
        <v>313</v>
      </c>
      <c r="E129" s="27" t="s">
        <v>31</v>
      </c>
      <c r="F129" s="88">
        <v>190</v>
      </c>
      <c r="G129" s="78"/>
      <c r="H129" s="56">
        <f t="shared" si="7"/>
        <v>0</v>
      </c>
      <c r="I129"/>
      <c r="J129"/>
      <c r="K129"/>
      <c r="L129"/>
      <c r="M129"/>
      <c r="N129"/>
      <c r="O129"/>
      <c r="P129"/>
      <c r="Q129"/>
      <c r="R129"/>
      <c r="S129"/>
      <c r="T129"/>
      <c r="U129"/>
      <c r="V129"/>
      <c r="W129"/>
      <c r="X129"/>
      <c r="Y129"/>
      <c r="Z129"/>
      <c r="AA129"/>
      <c r="AB129"/>
      <c r="AC129"/>
      <c r="AD129"/>
      <c r="AE129"/>
      <c r="AF129"/>
      <c r="AG129"/>
      <c r="AH129"/>
      <c r="AI129"/>
      <c r="AJ129"/>
      <c r="AK129"/>
    </row>
    <row r="130" spans="1:37" ht="56.25" x14ac:dyDescent="0.35">
      <c r="A130" s="2"/>
      <c r="B130" s="199">
        <f t="shared" ref="B130:B132" si="8">B129+1</f>
        <v>65</v>
      </c>
      <c r="C130" s="85" t="s">
        <v>311</v>
      </c>
      <c r="D130" s="8" t="s">
        <v>314</v>
      </c>
      <c r="E130" s="27" t="s">
        <v>102</v>
      </c>
      <c r="F130" s="88">
        <v>4</v>
      </c>
      <c r="G130" s="78"/>
      <c r="H130" s="56">
        <f t="shared" si="7"/>
        <v>0</v>
      </c>
      <c r="I130"/>
      <c r="J130"/>
      <c r="K130"/>
      <c r="L130"/>
      <c r="M130"/>
      <c r="N130"/>
      <c r="O130"/>
      <c r="P130"/>
      <c r="Q130"/>
      <c r="R130"/>
      <c r="S130"/>
      <c r="T130"/>
      <c r="U130"/>
      <c r="V130"/>
      <c r="W130"/>
      <c r="X130"/>
      <c r="Y130"/>
      <c r="Z130"/>
      <c r="AA130"/>
      <c r="AB130"/>
      <c r="AC130"/>
      <c r="AD130"/>
      <c r="AE130"/>
      <c r="AF130"/>
      <c r="AG130"/>
      <c r="AH130"/>
      <c r="AI130"/>
      <c r="AJ130"/>
      <c r="AK130"/>
    </row>
    <row r="131" spans="1:37" ht="56.25" x14ac:dyDescent="0.35">
      <c r="A131" s="2"/>
      <c r="B131" s="199">
        <f t="shared" si="8"/>
        <v>66</v>
      </c>
      <c r="C131" s="107" t="s">
        <v>315</v>
      </c>
      <c r="D131" s="127" t="s">
        <v>316</v>
      </c>
      <c r="E131" s="200" t="s">
        <v>102</v>
      </c>
      <c r="F131" s="131">
        <v>20</v>
      </c>
      <c r="G131" s="111"/>
      <c r="H131" s="112">
        <f t="shared" si="7"/>
        <v>0</v>
      </c>
      <c r="I131"/>
      <c r="J131"/>
      <c r="K131"/>
      <c r="L131"/>
      <c r="M131"/>
      <c r="N131"/>
      <c r="O131"/>
      <c r="P131"/>
      <c r="Q131"/>
      <c r="R131"/>
      <c r="S131"/>
      <c r="T131"/>
      <c r="U131"/>
      <c r="V131"/>
      <c r="W131"/>
      <c r="X131"/>
      <c r="Y131"/>
      <c r="Z131"/>
      <c r="AA131"/>
      <c r="AB131"/>
      <c r="AC131"/>
      <c r="AD131"/>
      <c r="AE131"/>
      <c r="AF131"/>
      <c r="AG131"/>
      <c r="AH131"/>
      <c r="AI131"/>
      <c r="AJ131"/>
      <c r="AK131"/>
    </row>
    <row r="132" spans="1:37" ht="75.75" thickBot="1" x14ac:dyDescent="0.4">
      <c r="A132" s="2"/>
      <c r="B132" s="199">
        <f t="shared" si="8"/>
        <v>67</v>
      </c>
      <c r="C132" s="14"/>
      <c r="D132" s="8" t="s">
        <v>317</v>
      </c>
      <c r="E132" s="27" t="s">
        <v>102</v>
      </c>
      <c r="F132" s="88">
        <v>2</v>
      </c>
      <c r="G132" s="78"/>
      <c r="H132" s="56">
        <f>(F132*G132)</f>
        <v>0</v>
      </c>
      <c r="I132"/>
      <c r="J132"/>
      <c r="K132"/>
      <c r="L132"/>
      <c r="M132"/>
      <c r="N132"/>
      <c r="O132"/>
      <c r="P132"/>
      <c r="Q132"/>
      <c r="R132"/>
      <c r="S132"/>
      <c r="T132"/>
      <c r="U132"/>
      <c r="V132"/>
      <c r="W132"/>
      <c r="X132"/>
      <c r="Y132"/>
      <c r="Z132"/>
      <c r="AA132"/>
      <c r="AB132"/>
      <c r="AC132"/>
      <c r="AD132"/>
      <c r="AE132"/>
      <c r="AF132"/>
      <c r="AG132"/>
      <c r="AH132"/>
      <c r="AI132"/>
      <c r="AJ132"/>
      <c r="AK132"/>
    </row>
    <row r="133" spans="1:37" ht="19.5" thickBot="1" x14ac:dyDescent="0.4">
      <c r="A133" s="2"/>
      <c r="B133" s="558" t="s">
        <v>278</v>
      </c>
      <c r="C133" s="559"/>
      <c r="D133" s="559"/>
      <c r="E133" s="559"/>
      <c r="F133" s="559"/>
      <c r="G133" s="560"/>
      <c r="H133" s="132">
        <f>SUM(H115:H132)</f>
        <v>0</v>
      </c>
      <c r="I133"/>
      <c r="J133"/>
      <c r="K133"/>
      <c r="L133"/>
      <c r="M133"/>
      <c r="N133"/>
      <c r="O133"/>
      <c r="P133"/>
      <c r="Q133"/>
      <c r="R133"/>
      <c r="S133"/>
      <c r="T133"/>
      <c r="U133"/>
      <c r="V133"/>
      <c r="W133"/>
      <c r="X133"/>
      <c r="Y133"/>
      <c r="Z133"/>
      <c r="AA133"/>
      <c r="AB133"/>
      <c r="AC133"/>
      <c r="AD133"/>
      <c r="AE133"/>
      <c r="AF133"/>
      <c r="AG133"/>
      <c r="AH133"/>
      <c r="AI133"/>
      <c r="AJ133"/>
      <c r="AK133"/>
    </row>
    <row r="134" spans="1:37" ht="19.5" thickBot="1" x14ac:dyDescent="0.4">
      <c r="B134" s="272"/>
      <c r="C134" s="457"/>
      <c r="D134" s="238"/>
      <c r="E134" s="72"/>
      <c r="F134" s="239"/>
      <c r="G134" s="240"/>
      <c r="H134" s="241"/>
    </row>
    <row r="135" spans="1:37" s="219" customFormat="1" ht="37.5" customHeight="1" x14ac:dyDescent="0.35">
      <c r="A135" s="221"/>
      <c r="B135" s="454"/>
      <c r="C135" s="455"/>
      <c r="D135" s="548" t="s">
        <v>211</v>
      </c>
      <c r="E135" s="548"/>
      <c r="F135" s="548"/>
      <c r="G135" s="548"/>
      <c r="H135" s="456"/>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row>
    <row r="136" spans="1:37" ht="18.75" x14ac:dyDescent="0.35">
      <c r="B136" s="43"/>
      <c r="C136" s="14"/>
      <c r="D136" s="73" t="s">
        <v>110</v>
      </c>
      <c r="E136" s="73"/>
      <c r="F136" s="74"/>
      <c r="G136" s="73"/>
      <c r="H136" s="179">
        <f>SUM(H30)</f>
        <v>0</v>
      </c>
    </row>
    <row r="137" spans="1:37" ht="18.75" x14ac:dyDescent="0.35">
      <c r="B137" s="64"/>
      <c r="C137" s="14"/>
      <c r="D137" s="73" t="s">
        <v>149</v>
      </c>
      <c r="E137" s="73"/>
      <c r="F137" s="74"/>
      <c r="G137" s="75"/>
      <c r="H137" s="179">
        <f>SUM(H36)</f>
        <v>0</v>
      </c>
    </row>
    <row r="138" spans="1:37" ht="18.75" x14ac:dyDescent="0.35">
      <c r="B138" s="17"/>
      <c r="C138" s="65"/>
      <c r="D138" s="73" t="s">
        <v>148</v>
      </c>
      <c r="E138" s="76"/>
      <c r="F138" s="74"/>
      <c r="G138" s="75"/>
      <c r="H138" s="179">
        <f>SUM(H41)</f>
        <v>0</v>
      </c>
    </row>
    <row r="139" spans="1:37" ht="18.75" x14ac:dyDescent="0.35">
      <c r="B139" s="17"/>
      <c r="C139" s="8"/>
      <c r="D139" s="76" t="s">
        <v>147</v>
      </c>
      <c r="E139" s="76"/>
      <c r="F139" s="77"/>
      <c r="G139" s="76"/>
      <c r="H139" s="179">
        <f>SUM(H57)</f>
        <v>0</v>
      </c>
    </row>
    <row r="140" spans="1:37" ht="18.75" x14ac:dyDescent="0.35">
      <c r="B140" s="17"/>
      <c r="C140" s="8"/>
      <c r="D140" s="76" t="s">
        <v>146</v>
      </c>
      <c r="E140" s="76"/>
      <c r="F140" s="77"/>
      <c r="G140" s="76"/>
      <c r="H140" s="179">
        <f>SUM(H95)</f>
        <v>0</v>
      </c>
    </row>
    <row r="141" spans="1:37" ht="18.75" x14ac:dyDescent="0.35">
      <c r="B141" s="17"/>
      <c r="C141" s="8"/>
      <c r="D141" s="76" t="s">
        <v>145</v>
      </c>
      <c r="E141" s="73"/>
      <c r="F141" s="77"/>
      <c r="G141" s="76"/>
      <c r="H141" s="179">
        <f>SUM(H111)</f>
        <v>0</v>
      </c>
    </row>
    <row r="142" spans="1:37" ht="36" customHeight="1" x14ac:dyDescent="0.35">
      <c r="B142" s="79"/>
      <c r="C142" s="8"/>
      <c r="D142" s="73" t="s">
        <v>144</v>
      </c>
      <c r="E142" s="73"/>
      <c r="F142" s="73"/>
      <c r="G142" s="73"/>
      <c r="H142" s="179">
        <f>SUM(H133)</f>
        <v>0</v>
      </c>
    </row>
    <row r="143" spans="1:37" ht="19.5" thickBot="1" x14ac:dyDescent="0.4">
      <c r="B143" s="242"/>
      <c r="C143" s="45"/>
      <c r="D143" s="524" t="s">
        <v>210</v>
      </c>
      <c r="E143" s="524"/>
      <c r="F143" s="524"/>
      <c r="G143" s="524"/>
      <c r="H143" s="243">
        <f>SUM(H136:H142)</f>
        <v>0</v>
      </c>
    </row>
    <row r="144" spans="1:37" x14ac:dyDescent="0.35">
      <c r="B144" s="90"/>
      <c r="D144" s="61" t="s">
        <v>35</v>
      </c>
    </row>
    <row r="145" spans="2:8" ht="18.75" x14ac:dyDescent="0.35">
      <c r="B145" s="90"/>
      <c r="C145" s="90"/>
      <c r="D145" s="91" t="s">
        <v>54</v>
      </c>
      <c r="E145" s="90"/>
      <c r="F145" s="92"/>
      <c r="G145" s="93"/>
      <c r="H145" s="94"/>
    </row>
    <row r="146" spans="2:8" ht="18.75" x14ac:dyDescent="0.35">
      <c r="B146" s="90"/>
      <c r="C146" s="90"/>
      <c r="D146" s="91" t="s">
        <v>55</v>
      </c>
      <c r="E146" s="90"/>
      <c r="F146" s="92"/>
      <c r="G146" s="93"/>
      <c r="H146" s="94"/>
    </row>
    <row r="147" spans="2:8" ht="18.75" x14ac:dyDescent="0.35">
      <c r="C147" s="90"/>
      <c r="D147" s="91" t="s">
        <v>56</v>
      </c>
      <c r="E147" s="90"/>
      <c r="F147" s="92"/>
      <c r="G147" s="93"/>
      <c r="H147" s="94"/>
    </row>
  </sheetData>
  <mergeCells count="33">
    <mergeCell ref="D6:H6"/>
    <mergeCell ref="D7:H7"/>
    <mergeCell ref="D8:H8"/>
    <mergeCell ref="D9:H9"/>
    <mergeCell ref="B1:H1"/>
    <mergeCell ref="B2:H2"/>
    <mergeCell ref="B3:H3"/>
    <mergeCell ref="D4:H4"/>
    <mergeCell ref="D5:H5"/>
    <mergeCell ref="D10:H10"/>
    <mergeCell ref="D11:H11"/>
    <mergeCell ref="D12:H12"/>
    <mergeCell ref="D135:G135"/>
    <mergeCell ref="E30:G30"/>
    <mergeCell ref="D14:H14"/>
    <mergeCell ref="D15:H15"/>
    <mergeCell ref="D16:H16"/>
    <mergeCell ref="D17:H17"/>
    <mergeCell ref="D18:H18"/>
    <mergeCell ref="D13:H13"/>
    <mergeCell ref="B133:G133"/>
    <mergeCell ref="D143:G143"/>
    <mergeCell ref="D42:H42"/>
    <mergeCell ref="D37:H37"/>
    <mergeCell ref="D97:H97"/>
    <mergeCell ref="D19:H19"/>
    <mergeCell ref="B36:G36"/>
    <mergeCell ref="B41:G41"/>
    <mergeCell ref="B111:G111"/>
    <mergeCell ref="B57:G57"/>
    <mergeCell ref="B63:G63"/>
    <mergeCell ref="B95:G95"/>
    <mergeCell ref="B94:G94"/>
  </mergeCells>
  <pageMargins left="0.70866141732283472" right="0.70866141732283472" top="0.74803149606299213" bottom="0.74803149606299213" header="0.31496062992125984" footer="0.31496062992125984"/>
  <pageSetup paperSize="9" scale="56"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3" manualBreakCount="3">
    <brk id="19" max="7" man="1"/>
    <brk id="57" max="7" man="1"/>
    <brk id="85"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217"/>
  <sheetViews>
    <sheetView tabSelected="1" view="pageBreakPreview" topLeftCell="B16" zoomScale="98" zoomScaleNormal="115" zoomScaleSheetLayoutView="98" zoomScalePageLayoutView="40" workbookViewId="0">
      <selection activeCell="G24" sqref="G24"/>
    </sheetView>
  </sheetViews>
  <sheetFormatPr defaultRowHeight="18" x14ac:dyDescent="0.35"/>
  <cols>
    <col min="1" max="1" width="3.42578125" style="1" customWidth="1"/>
    <col min="2" max="2" width="9.5703125" style="60" customWidth="1"/>
    <col min="3" max="3" width="11.7109375" style="60" customWidth="1"/>
    <col min="4" max="4" width="64.140625" style="61" customWidth="1"/>
    <col min="5" max="5" width="10.7109375" style="60" customWidth="1"/>
    <col min="6" max="6" width="12.85546875" style="19" customWidth="1"/>
    <col min="7" max="7" width="15.42578125" style="62" customWidth="1"/>
    <col min="8" max="8" width="21.5703125" style="63" customWidth="1"/>
    <col min="9" max="37" width="8.8554687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599" t="s">
        <v>340</v>
      </c>
      <c r="C1" s="600"/>
      <c r="D1" s="600"/>
      <c r="E1" s="600"/>
      <c r="F1" s="600"/>
      <c r="G1" s="600"/>
      <c r="H1" s="601"/>
    </row>
    <row r="2" spans="1:8" ht="19.5" thickBot="1" x14ac:dyDescent="0.4">
      <c r="B2" s="549" t="s">
        <v>0</v>
      </c>
      <c r="C2" s="550"/>
      <c r="D2" s="550"/>
      <c r="E2" s="550"/>
      <c r="F2" s="550"/>
      <c r="G2" s="550"/>
      <c r="H2" s="564"/>
    </row>
    <row r="3" spans="1:8" ht="19.149999999999999" customHeight="1" thickBot="1" x14ac:dyDescent="0.4">
      <c r="B3" s="581" t="s">
        <v>61</v>
      </c>
      <c r="C3" s="582"/>
      <c r="D3" s="582"/>
      <c r="E3" s="582"/>
      <c r="F3" s="582"/>
      <c r="G3" s="582"/>
      <c r="H3" s="583"/>
    </row>
    <row r="4" spans="1:8" ht="24" customHeight="1" thickBot="1" x14ac:dyDescent="0.4">
      <c r="B4" s="39"/>
      <c r="C4" s="40"/>
      <c r="D4" s="525" t="s">
        <v>1</v>
      </c>
      <c r="E4" s="526"/>
      <c r="F4" s="526"/>
      <c r="G4" s="526"/>
      <c r="H4" s="527"/>
    </row>
    <row r="5" spans="1:8" ht="43.5" customHeight="1" x14ac:dyDescent="0.35">
      <c r="A5" s="3"/>
      <c r="B5" s="41"/>
      <c r="C5" s="42" t="s">
        <v>2</v>
      </c>
      <c r="D5" s="568" t="s">
        <v>3</v>
      </c>
      <c r="E5" s="569"/>
      <c r="F5" s="569"/>
      <c r="G5" s="569"/>
      <c r="H5" s="570"/>
    </row>
    <row r="6" spans="1:8" ht="134.25" customHeight="1" x14ac:dyDescent="0.35">
      <c r="A6" s="3"/>
      <c r="B6" s="43"/>
      <c r="C6" s="14" t="s">
        <v>4</v>
      </c>
      <c r="D6" s="555" t="s">
        <v>5</v>
      </c>
      <c r="E6" s="556"/>
      <c r="F6" s="556"/>
      <c r="G6" s="556"/>
      <c r="H6" s="557"/>
    </row>
    <row r="7" spans="1:8" ht="81" customHeight="1" x14ac:dyDescent="0.35">
      <c r="A7" s="3"/>
      <c r="B7" s="82"/>
      <c r="C7" s="14" t="s">
        <v>6</v>
      </c>
      <c r="D7" s="546" t="s">
        <v>7</v>
      </c>
      <c r="E7" s="546"/>
      <c r="F7" s="546"/>
      <c r="G7" s="546"/>
      <c r="H7" s="547"/>
    </row>
    <row r="8" spans="1:8" ht="81.75" customHeight="1" x14ac:dyDescent="0.35">
      <c r="A8" s="3"/>
      <c r="B8" s="82"/>
      <c r="C8" s="14" t="s">
        <v>8</v>
      </c>
      <c r="D8" s="546" t="s">
        <v>51</v>
      </c>
      <c r="E8" s="546"/>
      <c r="F8" s="546"/>
      <c r="G8" s="546"/>
      <c r="H8" s="547"/>
    </row>
    <row r="9" spans="1:8" ht="140.25" customHeight="1" x14ac:dyDescent="0.35">
      <c r="A9" s="3"/>
      <c r="B9" s="82"/>
      <c r="C9" s="14" t="s">
        <v>9</v>
      </c>
      <c r="D9" s="546" t="s">
        <v>37</v>
      </c>
      <c r="E9" s="546"/>
      <c r="F9" s="546"/>
      <c r="G9" s="546"/>
      <c r="H9" s="547"/>
    </row>
    <row r="10" spans="1:8" ht="88.5" customHeight="1" x14ac:dyDescent="0.35">
      <c r="A10" s="3"/>
      <c r="B10" s="82"/>
      <c r="C10" s="14" t="s">
        <v>10</v>
      </c>
      <c r="D10" s="546" t="s">
        <v>38</v>
      </c>
      <c r="E10" s="546"/>
      <c r="F10" s="546"/>
      <c r="G10" s="546"/>
      <c r="H10" s="547"/>
    </row>
    <row r="11" spans="1:8" ht="45" customHeight="1" x14ac:dyDescent="0.35">
      <c r="A11" s="3"/>
      <c r="B11" s="82"/>
      <c r="C11" s="14" t="s">
        <v>11</v>
      </c>
      <c r="D11" s="546" t="s">
        <v>12</v>
      </c>
      <c r="E11" s="546"/>
      <c r="F11" s="546"/>
      <c r="G11" s="546"/>
      <c r="H11" s="547"/>
    </row>
    <row r="12" spans="1:8" ht="141" customHeight="1" x14ac:dyDescent="0.35">
      <c r="A12" s="3"/>
      <c r="B12" s="82"/>
      <c r="C12" s="14" t="s">
        <v>13</v>
      </c>
      <c r="D12" s="546" t="s">
        <v>60</v>
      </c>
      <c r="E12" s="546"/>
      <c r="F12" s="546"/>
      <c r="G12" s="546"/>
      <c r="H12" s="547"/>
    </row>
    <row r="13" spans="1:8" ht="62.25" customHeight="1" x14ac:dyDescent="0.35">
      <c r="A13" s="3"/>
      <c r="B13" s="82"/>
      <c r="C13" s="38" t="s">
        <v>14</v>
      </c>
      <c r="D13" s="546" t="s">
        <v>15</v>
      </c>
      <c r="E13" s="546"/>
      <c r="F13" s="546"/>
      <c r="G13" s="546"/>
      <c r="H13" s="547"/>
    </row>
    <row r="14" spans="1:8" ht="150.75" customHeight="1" x14ac:dyDescent="0.35">
      <c r="A14" s="3"/>
      <c r="B14" s="82"/>
      <c r="C14" s="14" t="s">
        <v>16</v>
      </c>
      <c r="D14" s="552" t="s">
        <v>331</v>
      </c>
      <c r="E14" s="553"/>
      <c r="F14" s="553"/>
      <c r="G14" s="553"/>
      <c r="H14" s="554"/>
    </row>
    <row r="15" spans="1:8" ht="182.25" customHeight="1" x14ac:dyDescent="0.35">
      <c r="A15" s="3"/>
      <c r="B15" s="82"/>
      <c r="C15" s="14" t="s">
        <v>17</v>
      </c>
      <c r="D15" s="546" t="s">
        <v>18</v>
      </c>
      <c r="E15" s="546"/>
      <c r="F15" s="546"/>
      <c r="G15" s="546"/>
      <c r="H15" s="547"/>
    </row>
    <row r="16" spans="1:8" ht="154.5" customHeight="1" x14ac:dyDescent="0.35">
      <c r="A16" s="3"/>
      <c r="B16" s="82"/>
      <c r="C16" s="14" t="s">
        <v>19</v>
      </c>
      <c r="D16" s="555" t="s">
        <v>20</v>
      </c>
      <c r="E16" s="556"/>
      <c r="F16" s="556"/>
      <c r="G16" s="556"/>
      <c r="H16" s="557"/>
    </row>
    <row r="17" spans="1:37" ht="106.5" customHeight="1" x14ac:dyDescent="0.35">
      <c r="A17" s="3"/>
      <c r="B17" s="82"/>
      <c r="C17" s="14" t="s">
        <v>21</v>
      </c>
      <c r="D17" s="555" t="s">
        <v>22</v>
      </c>
      <c r="E17" s="556"/>
      <c r="F17" s="556"/>
      <c r="G17" s="556"/>
      <c r="H17" s="557"/>
    </row>
    <row r="18" spans="1:37" ht="86.25" customHeight="1" x14ac:dyDescent="0.35">
      <c r="A18" s="3"/>
      <c r="B18" s="82"/>
      <c r="C18" s="14" t="s">
        <v>23</v>
      </c>
      <c r="D18" s="555" t="s">
        <v>52</v>
      </c>
      <c r="E18" s="556"/>
      <c r="F18" s="556"/>
      <c r="G18" s="556"/>
      <c r="H18" s="557"/>
    </row>
    <row r="19" spans="1:37" ht="70.5" customHeight="1" thickBot="1" x14ac:dyDescent="0.4">
      <c r="A19" s="3"/>
      <c r="B19" s="44"/>
      <c r="C19" s="45" t="s">
        <v>24</v>
      </c>
      <c r="D19" s="534" t="s">
        <v>53</v>
      </c>
      <c r="E19" s="534"/>
      <c r="F19" s="534"/>
      <c r="G19" s="534"/>
      <c r="H19" s="535"/>
    </row>
    <row r="20" spans="1:37" ht="18.75" thickBot="1" x14ac:dyDescent="0.4">
      <c r="B20" s="46"/>
      <c r="C20" s="46"/>
      <c r="D20" s="46"/>
      <c r="E20" s="46"/>
      <c r="F20" s="4"/>
      <c r="G20" s="46"/>
      <c r="H20" s="46"/>
    </row>
    <row r="21" spans="1:37" ht="56.25" x14ac:dyDescent="0.35">
      <c r="B21" s="41" t="s">
        <v>25</v>
      </c>
      <c r="C21" s="47" t="s">
        <v>36</v>
      </c>
      <c r="D21" s="47" t="s">
        <v>26</v>
      </c>
      <c r="E21" s="47" t="s">
        <v>27</v>
      </c>
      <c r="F21" s="5" t="s">
        <v>28</v>
      </c>
      <c r="G21" s="48" t="s">
        <v>29</v>
      </c>
      <c r="H21" s="49" t="s">
        <v>30</v>
      </c>
    </row>
    <row r="22" spans="1:37" ht="19.5" thickBot="1" x14ac:dyDescent="0.4">
      <c r="B22" s="50">
        <v>1</v>
      </c>
      <c r="C22" s="23">
        <v>2</v>
      </c>
      <c r="D22" s="23">
        <v>3</v>
      </c>
      <c r="E22" s="23">
        <v>4</v>
      </c>
      <c r="F22" s="23">
        <v>5</v>
      </c>
      <c r="G22" s="51">
        <v>6</v>
      </c>
      <c r="H22" s="52">
        <v>7</v>
      </c>
    </row>
    <row r="23" spans="1:37" ht="19.5" thickBot="1" x14ac:dyDescent="0.4">
      <c r="B23" s="265"/>
      <c r="C23" s="266"/>
      <c r="D23" s="574" t="s">
        <v>84</v>
      </c>
      <c r="E23" s="526"/>
      <c r="F23" s="526"/>
      <c r="G23" s="526"/>
      <c r="H23" s="527"/>
    </row>
    <row r="24" spans="1:37" ht="18.75" customHeight="1" x14ac:dyDescent="0.35">
      <c r="B24" s="182">
        <v>1</v>
      </c>
      <c r="C24" s="107" t="s">
        <v>43</v>
      </c>
      <c r="D24" s="264" t="s">
        <v>85</v>
      </c>
      <c r="E24" s="109" t="s">
        <v>86</v>
      </c>
      <c r="F24" s="110">
        <v>1</v>
      </c>
      <c r="G24" s="111"/>
      <c r="H24" s="112">
        <f t="shared" ref="H24:H29" si="0">F24*G24</f>
        <v>0</v>
      </c>
    </row>
    <row r="25" spans="1:37" ht="39" customHeight="1" x14ac:dyDescent="0.35">
      <c r="B25" s="79">
        <v>2</v>
      </c>
      <c r="C25" s="14" t="s">
        <v>87</v>
      </c>
      <c r="D25" s="113" t="s">
        <v>88</v>
      </c>
      <c r="E25" s="80" t="s">
        <v>86</v>
      </c>
      <c r="F25" s="114">
        <v>1</v>
      </c>
      <c r="G25" s="115"/>
      <c r="H25" s="112">
        <f t="shared" si="0"/>
        <v>0</v>
      </c>
    </row>
    <row r="26" spans="1:37" ht="23.25" customHeight="1" x14ac:dyDescent="0.35">
      <c r="B26" s="79">
        <v>3</v>
      </c>
      <c r="C26" s="85" t="s">
        <v>89</v>
      </c>
      <c r="D26" s="108" t="s">
        <v>90</v>
      </c>
      <c r="E26" s="80" t="s">
        <v>86</v>
      </c>
      <c r="F26" s="114">
        <v>1</v>
      </c>
      <c r="G26" s="115"/>
      <c r="H26" s="112">
        <f t="shared" si="0"/>
        <v>0</v>
      </c>
    </row>
    <row r="27" spans="1:37" ht="56.25" customHeight="1" x14ac:dyDescent="0.35">
      <c r="B27" s="79">
        <v>4</v>
      </c>
      <c r="C27" s="85" t="s">
        <v>91</v>
      </c>
      <c r="D27" s="108" t="s">
        <v>92</v>
      </c>
      <c r="E27" s="80" t="s">
        <v>86</v>
      </c>
      <c r="F27" s="114">
        <v>1</v>
      </c>
      <c r="G27" s="115"/>
      <c r="H27" s="112">
        <f t="shared" si="0"/>
        <v>0</v>
      </c>
    </row>
    <row r="28" spans="1:37" ht="72" customHeight="1" x14ac:dyDescent="0.35">
      <c r="B28" s="79">
        <v>5</v>
      </c>
      <c r="C28" s="85" t="s">
        <v>93</v>
      </c>
      <c r="D28" s="108" t="s">
        <v>94</v>
      </c>
      <c r="E28" s="80" t="s">
        <v>86</v>
      </c>
      <c r="F28" s="114">
        <v>1</v>
      </c>
      <c r="G28" s="115"/>
      <c r="H28" s="112">
        <f t="shared" si="0"/>
        <v>0</v>
      </c>
    </row>
    <row r="29" spans="1:37" ht="41.25" customHeight="1" thickBot="1" x14ac:dyDescent="0.4">
      <c r="B29" s="116">
        <v>6</v>
      </c>
      <c r="C29" s="45">
        <v>14</v>
      </c>
      <c r="D29" s="117" t="s">
        <v>95</v>
      </c>
      <c r="E29" s="118" t="s">
        <v>86</v>
      </c>
      <c r="F29" s="119">
        <v>1</v>
      </c>
      <c r="G29" s="120"/>
      <c r="H29" s="121">
        <f t="shared" si="0"/>
        <v>0</v>
      </c>
    </row>
    <row r="30" spans="1:37" ht="21" customHeight="1" thickBot="1" x14ac:dyDescent="0.4">
      <c r="B30" s="150"/>
      <c r="C30" s="151"/>
      <c r="D30" s="151"/>
      <c r="E30" s="550" t="s">
        <v>115</v>
      </c>
      <c r="F30" s="550"/>
      <c r="G30" s="551"/>
      <c r="H30" s="152">
        <f>SUM(H24:H29)</f>
        <v>0</v>
      </c>
    </row>
    <row r="31" spans="1:37" s="7" customFormat="1" ht="19.5" thickBot="1" x14ac:dyDescent="0.3">
      <c r="A31" s="6"/>
      <c r="B31" s="9"/>
      <c r="C31" s="10"/>
      <c r="D31" s="167" t="s">
        <v>237</v>
      </c>
      <c r="E31" s="11"/>
      <c r="F31" s="11"/>
      <c r="G31" s="11"/>
      <c r="H31" s="1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13">
        <v>7</v>
      </c>
      <c r="C32" s="83" t="s">
        <v>44</v>
      </c>
      <c r="D32" s="57" t="s">
        <v>57</v>
      </c>
      <c r="E32" s="30" t="s">
        <v>83</v>
      </c>
      <c r="F32" s="87">
        <v>0.66</v>
      </c>
      <c r="G32" s="86"/>
      <c r="H32" s="55">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33.6" customHeight="1" x14ac:dyDescent="0.35">
      <c r="A33" s="6"/>
      <c r="B33" s="79">
        <v>8</v>
      </c>
      <c r="C33" s="81" t="s">
        <v>45</v>
      </c>
      <c r="D33" s="8" t="s">
        <v>58</v>
      </c>
      <c r="E33" s="80" t="s">
        <v>32</v>
      </c>
      <c r="F33" s="88">
        <v>1326</v>
      </c>
      <c r="G33" s="78"/>
      <c r="H33" s="56">
        <f>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6" customFormat="1" ht="53.25" customHeight="1" x14ac:dyDescent="0.35">
      <c r="B34" s="79">
        <v>9</v>
      </c>
      <c r="C34" s="81" t="s">
        <v>218</v>
      </c>
      <c r="D34" s="8" t="s">
        <v>62</v>
      </c>
      <c r="E34" s="80" t="s">
        <v>34</v>
      </c>
      <c r="F34" s="88">
        <v>11</v>
      </c>
      <c r="G34" s="78"/>
      <c r="H34" s="56">
        <f>F34*G34</f>
        <v>0</v>
      </c>
    </row>
    <row r="35" spans="1:37" s="7" customFormat="1" ht="22.5" customHeight="1" x14ac:dyDescent="0.35">
      <c r="A35" s="6"/>
      <c r="B35" s="79">
        <v>11</v>
      </c>
      <c r="C35" s="81" t="s">
        <v>219</v>
      </c>
      <c r="D35" s="8" t="s">
        <v>39</v>
      </c>
      <c r="E35" s="80" t="s">
        <v>34</v>
      </c>
      <c r="F35" s="88">
        <v>6</v>
      </c>
      <c r="G35" s="78"/>
      <c r="H35" s="56">
        <f>F35*G35</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9.899999999999999" customHeight="1" thickBot="1" x14ac:dyDescent="0.4">
      <c r="A36" s="6"/>
      <c r="B36" s="536" t="s">
        <v>239</v>
      </c>
      <c r="C36" s="537"/>
      <c r="D36" s="537"/>
      <c r="E36" s="537"/>
      <c r="F36" s="537"/>
      <c r="G36" s="538"/>
      <c r="H36" s="153">
        <f>SUM(H32:H35)</f>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23.25" customHeight="1" thickBot="1" x14ac:dyDescent="0.3">
      <c r="A37" s="6"/>
      <c r="B37" s="21"/>
      <c r="C37" s="21"/>
      <c r="D37" s="525" t="s">
        <v>238</v>
      </c>
      <c r="E37" s="526"/>
      <c r="F37" s="526"/>
      <c r="G37" s="526"/>
      <c r="H37" s="527"/>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77.25" customHeight="1" x14ac:dyDescent="0.35">
      <c r="A38" s="6"/>
      <c r="B38" s="13">
        <v>12</v>
      </c>
      <c r="C38" s="84" t="s">
        <v>48</v>
      </c>
      <c r="D38" s="28" t="s">
        <v>65</v>
      </c>
      <c r="E38" s="29" t="s">
        <v>33</v>
      </c>
      <c r="F38" s="87">
        <v>1420</v>
      </c>
      <c r="G38" s="86"/>
      <c r="H38" s="55">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5" customFormat="1" ht="49.5" customHeight="1" x14ac:dyDescent="0.35">
      <c r="A39" s="24"/>
      <c r="B39" s="79">
        <v>13</v>
      </c>
      <c r="C39" s="85" t="s">
        <v>49</v>
      </c>
      <c r="D39" s="26" t="s">
        <v>66</v>
      </c>
      <c r="E39" s="27" t="s">
        <v>32</v>
      </c>
      <c r="F39" s="88">
        <v>3512</v>
      </c>
      <c r="G39" s="78"/>
      <c r="H39" s="56">
        <f>F39*G39</f>
        <v>0</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1:37" s="25" customFormat="1" ht="38.450000000000003" customHeight="1" x14ac:dyDescent="0.35">
      <c r="A40" s="24"/>
      <c r="B40" s="79">
        <v>14</v>
      </c>
      <c r="C40" s="85" t="s">
        <v>49</v>
      </c>
      <c r="D40" s="26" t="s">
        <v>67</v>
      </c>
      <c r="E40" s="27" t="s">
        <v>33</v>
      </c>
      <c r="F40" s="88">
        <v>15</v>
      </c>
      <c r="G40" s="78"/>
      <c r="H40" s="56">
        <f>F40*G40</f>
        <v>0</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1:37" s="7" customFormat="1" ht="64.5" customHeight="1" x14ac:dyDescent="0.35">
      <c r="A41" s="6"/>
      <c r="B41" s="79">
        <v>15</v>
      </c>
      <c r="C41" s="85" t="s">
        <v>196</v>
      </c>
      <c r="D41" s="26" t="s">
        <v>220</v>
      </c>
      <c r="E41" s="27" t="s">
        <v>33</v>
      </c>
      <c r="F41" s="88">
        <v>518</v>
      </c>
      <c r="G41" s="78"/>
      <c r="H41" s="56">
        <f>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19.5" thickBot="1" x14ac:dyDescent="0.4">
      <c r="A42" s="6"/>
      <c r="B42" s="148">
        <v>16</v>
      </c>
      <c r="C42" s="149" t="s">
        <v>49</v>
      </c>
      <c r="D42" s="171" t="s">
        <v>59</v>
      </c>
      <c r="E42" s="172" t="s">
        <v>32</v>
      </c>
      <c r="F42" s="155">
        <v>3000</v>
      </c>
      <c r="G42" s="156"/>
      <c r="H42" s="157">
        <f>F42*G42</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7" customFormat="1" ht="23.25" customHeight="1" thickBot="1" x14ac:dyDescent="0.4">
      <c r="A43" s="6"/>
      <c r="B43" s="542" t="s">
        <v>240</v>
      </c>
      <c r="C43" s="543"/>
      <c r="D43" s="543"/>
      <c r="E43" s="543"/>
      <c r="F43" s="543"/>
      <c r="G43" s="544"/>
      <c r="H43" s="152">
        <f>SUM(H38:H42)</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7" customFormat="1" ht="22.5" customHeight="1" thickBot="1" x14ac:dyDescent="0.4">
      <c r="A44" s="6"/>
      <c r="B44" s="183"/>
      <c r="C44" s="184"/>
      <c r="D44" s="531" t="s">
        <v>197</v>
      </c>
      <c r="E44" s="532"/>
      <c r="F44" s="532"/>
      <c r="G44" s="532"/>
      <c r="H44" s="533"/>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61.15" customHeight="1" x14ac:dyDescent="0.35">
      <c r="A45" s="6"/>
      <c r="B45" s="182">
        <v>17</v>
      </c>
      <c r="C45" s="107" t="s">
        <v>196</v>
      </c>
      <c r="D45" s="127" t="s">
        <v>69</v>
      </c>
      <c r="E45" s="109" t="s">
        <v>33</v>
      </c>
      <c r="F45" s="131">
        <v>900</v>
      </c>
      <c r="G45" s="111"/>
      <c r="H45" s="111">
        <f>(F45*G45)</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27.75" customHeight="1" x14ac:dyDescent="0.35">
      <c r="A46" s="6"/>
      <c r="B46" s="98">
        <v>18</v>
      </c>
      <c r="C46" s="85" t="s">
        <v>226</v>
      </c>
      <c r="D46" s="8" t="s">
        <v>71</v>
      </c>
      <c r="E46" s="80" t="s">
        <v>31</v>
      </c>
      <c r="F46" s="88">
        <v>24</v>
      </c>
      <c r="G46" s="78"/>
      <c r="H46" s="78">
        <f>(F46*G46)</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38.25" customHeight="1" x14ac:dyDescent="0.35">
      <c r="A47" s="89"/>
      <c r="B47" s="79">
        <v>19</v>
      </c>
      <c r="C47" s="99" t="s">
        <v>221</v>
      </c>
      <c r="D47" s="100" t="s">
        <v>72</v>
      </c>
      <c r="E47" s="101" t="s">
        <v>31</v>
      </c>
      <c r="F47" s="102">
        <v>24</v>
      </c>
      <c r="G47" s="78"/>
      <c r="H47" s="78">
        <f>(F47*G47)</f>
        <v>0</v>
      </c>
      <c r="I47"/>
      <c r="J47"/>
      <c r="K47"/>
      <c r="L47"/>
      <c r="M47"/>
      <c r="N47"/>
      <c r="O47"/>
      <c r="P47"/>
      <c r="Q47"/>
      <c r="R47"/>
      <c r="S47"/>
      <c r="T47"/>
      <c r="U47"/>
      <c r="V47"/>
      <c r="W47"/>
      <c r="X47"/>
      <c r="Y47"/>
      <c r="Z47"/>
      <c r="AA47"/>
      <c r="AB47"/>
      <c r="AC47"/>
      <c r="AD47"/>
      <c r="AE47"/>
      <c r="AF47"/>
      <c r="AG47"/>
      <c r="AH47"/>
      <c r="AI47"/>
      <c r="AJ47"/>
      <c r="AK47"/>
    </row>
    <row r="48" spans="1:37" s="7" customFormat="1" ht="40.9" customHeight="1" thickBot="1" x14ac:dyDescent="0.4">
      <c r="A48" s="6"/>
      <c r="B48" s="159">
        <v>20</v>
      </c>
      <c r="C48" s="149" t="s">
        <v>194</v>
      </c>
      <c r="D48" s="160" t="s">
        <v>73</v>
      </c>
      <c r="E48" s="118" t="s">
        <v>32</v>
      </c>
      <c r="F48" s="155">
        <v>2850</v>
      </c>
      <c r="G48" s="156"/>
      <c r="H48" s="156">
        <f>(F48*G48)</f>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s="7" customFormat="1" ht="21.75" customHeight="1" thickBot="1" x14ac:dyDescent="0.3">
      <c r="A49" s="6"/>
      <c r="B49" s="539" t="s">
        <v>189</v>
      </c>
      <c r="C49" s="540"/>
      <c r="D49" s="540"/>
      <c r="E49" s="540"/>
      <c r="F49" s="540"/>
      <c r="G49" s="545"/>
      <c r="H49" s="132">
        <f>SUM(H45:H48)</f>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9.5" thickBot="1" x14ac:dyDescent="0.4">
      <c r="A50" s="89"/>
      <c r="B50" s="256"/>
      <c r="C50" s="257"/>
      <c r="D50" s="258" t="s">
        <v>96</v>
      </c>
      <c r="E50" s="259"/>
      <c r="F50" s="260"/>
      <c r="G50" s="261"/>
      <c r="H50" s="262"/>
      <c r="I50" s="89"/>
      <c r="J50"/>
      <c r="K50"/>
      <c r="L50"/>
      <c r="M50"/>
      <c r="N50"/>
      <c r="O50"/>
      <c r="P50"/>
      <c r="Q50"/>
      <c r="R50"/>
      <c r="S50"/>
      <c r="T50"/>
      <c r="U50"/>
      <c r="V50"/>
      <c r="W50"/>
      <c r="X50"/>
      <c r="Y50"/>
      <c r="Z50"/>
      <c r="AA50"/>
      <c r="AB50"/>
      <c r="AC50"/>
      <c r="AD50"/>
      <c r="AE50"/>
      <c r="AF50"/>
      <c r="AG50"/>
      <c r="AH50"/>
      <c r="AI50"/>
      <c r="AJ50"/>
      <c r="AK50"/>
    </row>
    <row r="51" spans="1:37" s="7" customFormat="1" ht="59.25" customHeight="1" x14ac:dyDescent="0.35">
      <c r="A51" s="6"/>
      <c r="B51" s="182">
        <v>21</v>
      </c>
      <c r="C51" s="107"/>
      <c r="D51" s="127" t="s">
        <v>70</v>
      </c>
      <c r="E51" s="109" t="s">
        <v>31</v>
      </c>
      <c r="F51" s="131">
        <v>663</v>
      </c>
      <c r="G51" s="111"/>
      <c r="H51" s="112">
        <f>(F51*G51)</f>
        <v>0</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s="124" customFormat="1" ht="113.25" thickBot="1" x14ac:dyDescent="0.4">
      <c r="A52" s="123"/>
      <c r="B52" s="154">
        <v>22</v>
      </c>
      <c r="C52" s="154"/>
      <c r="D52" s="125" t="s">
        <v>231</v>
      </c>
      <c r="E52" s="169" t="s">
        <v>31</v>
      </c>
      <c r="F52" s="155">
        <v>28</v>
      </c>
      <c r="G52" s="156"/>
      <c r="H52" s="157">
        <f>F52*G52</f>
        <v>0</v>
      </c>
    </row>
    <row r="53" spans="1:37" ht="20.100000000000001" customHeight="1" thickBot="1" x14ac:dyDescent="0.4">
      <c r="A53" s="89"/>
      <c r="B53" s="578" t="s">
        <v>97</v>
      </c>
      <c r="C53" s="579"/>
      <c r="D53" s="579"/>
      <c r="E53" s="579"/>
      <c r="F53" s="579"/>
      <c r="G53" s="580"/>
      <c r="H53" s="158">
        <f>SUM(H51:H52)</f>
        <v>0</v>
      </c>
      <c r="I53" s="89"/>
      <c r="J53"/>
      <c r="K53"/>
      <c r="L53"/>
      <c r="M53"/>
      <c r="N53"/>
      <c r="O53"/>
      <c r="P53"/>
      <c r="Q53"/>
      <c r="R53"/>
      <c r="S53"/>
      <c r="T53"/>
      <c r="U53"/>
      <c r="V53"/>
      <c r="W53"/>
      <c r="X53"/>
      <c r="Y53"/>
      <c r="Z53"/>
      <c r="AA53"/>
      <c r="AB53"/>
      <c r="AC53"/>
      <c r="AD53"/>
      <c r="AE53"/>
      <c r="AF53"/>
      <c r="AG53"/>
      <c r="AH53"/>
      <c r="AI53"/>
      <c r="AJ53"/>
      <c r="AK53"/>
    </row>
    <row r="54" spans="1:37" ht="20.100000000000001" customHeight="1" thickBot="1" x14ac:dyDescent="0.4">
      <c r="A54" s="89"/>
      <c r="B54" s="277"/>
      <c r="C54" s="278"/>
      <c r="D54" s="278"/>
      <c r="E54" s="461"/>
      <c r="F54" s="278"/>
      <c r="G54" s="278"/>
      <c r="H54" s="462"/>
      <c r="I54" s="89"/>
      <c r="J54"/>
      <c r="K54"/>
      <c r="L54"/>
      <c r="M54"/>
      <c r="N54"/>
      <c r="O54"/>
      <c r="P54"/>
      <c r="Q54"/>
      <c r="R54"/>
      <c r="S54"/>
      <c r="T54"/>
      <c r="U54"/>
      <c r="V54"/>
      <c r="W54"/>
      <c r="X54"/>
      <c r="Y54"/>
      <c r="Z54"/>
      <c r="AA54"/>
      <c r="AB54"/>
      <c r="AC54"/>
      <c r="AD54"/>
      <c r="AE54"/>
      <c r="AF54"/>
      <c r="AG54"/>
      <c r="AH54"/>
      <c r="AI54"/>
      <c r="AJ54"/>
      <c r="AK54"/>
    </row>
    <row r="55" spans="1:37" ht="19.5" thickBot="1" x14ac:dyDescent="0.4">
      <c r="A55" s="2"/>
      <c r="B55" s="213"/>
      <c r="C55" s="212"/>
      <c r="D55" s="204" t="s">
        <v>98</v>
      </c>
      <c r="E55" s="206"/>
      <c r="F55" s="212"/>
      <c r="G55" s="212"/>
      <c r="H55" s="211"/>
      <c r="I55"/>
      <c r="J55"/>
      <c r="K55"/>
      <c r="L55"/>
      <c r="M55"/>
      <c r="N55"/>
      <c r="O55"/>
      <c r="P55"/>
      <c r="Q55"/>
      <c r="R55"/>
      <c r="S55"/>
      <c r="T55"/>
      <c r="U55"/>
      <c r="V55"/>
      <c r="W55"/>
      <c r="X55"/>
      <c r="Y55"/>
      <c r="Z55"/>
      <c r="AA55"/>
      <c r="AB55"/>
      <c r="AC55"/>
      <c r="AD55"/>
      <c r="AE55"/>
      <c r="AF55"/>
      <c r="AG55"/>
      <c r="AH55"/>
      <c r="AI55"/>
      <c r="AJ55"/>
      <c r="AK55"/>
    </row>
    <row r="56" spans="1:37" ht="18.75" x14ac:dyDescent="0.35">
      <c r="A56" s="2"/>
      <c r="B56" s="210"/>
      <c r="C56" s="209"/>
      <c r="D56" s="208" t="s">
        <v>99</v>
      </c>
      <c r="E56" s="458"/>
      <c r="F56" s="459"/>
      <c r="G56" s="206"/>
      <c r="H56" s="170"/>
      <c r="I56"/>
      <c r="J56"/>
      <c r="K56"/>
      <c r="L56"/>
      <c r="M56"/>
      <c r="N56"/>
      <c r="O56"/>
      <c r="P56"/>
      <c r="Q56"/>
      <c r="R56"/>
      <c r="S56"/>
      <c r="T56"/>
      <c r="U56"/>
      <c r="V56"/>
      <c r="W56"/>
      <c r="X56"/>
      <c r="Y56"/>
      <c r="Z56"/>
      <c r="AA56"/>
      <c r="AB56"/>
      <c r="AC56"/>
      <c r="AD56"/>
      <c r="AE56"/>
      <c r="AF56"/>
      <c r="AG56"/>
      <c r="AH56"/>
      <c r="AI56"/>
      <c r="AJ56"/>
      <c r="AK56"/>
    </row>
    <row r="57" spans="1:37" ht="75" x14ac:dyDescent="0.35">
      <c r="A57" s="2"/>
      <c r="B57" s="82">
        <v>23</v>
      </c>
      <c r="C57" s="85" t="s">
        <v>100</v>
      </c>
      <c r="D57" s="8" t="s">
        <v>101</v>
      </c>
      <c r="E57" s="27" t="s">
        <v>102</v>
      </c>
      <c r="F57" s="88">
        <v>19</v>
      </c>
      <c r="G57" s="78"/>
      <c r="H57" s="56">
        <f t="shared" ref="H57:H63" si="1">(F57*G57)</f>
        <v>0</v>
      </c>
      <c r="I57"/>
      <c r="J57"/>
      <c r="K57"/>
      <c r="L57"/>
      <c r="M57"/>
      <c r="N57"/>
      <c r="O57"/>
      <c r="P57"/>
      <c r="Q57"/>
      <c r="R57"/>
      <c r="S57"/>
      <c r="T57"/>
      <c r="U57"/>
      <c r="V57"/>
      <c r="W57"/>
      <c r="X57"/>
      <c r="Y57"/>
      <c r="Z57"/>
      <c r="AA57"/>
      <c r="AB57"/>
      <c r="AC57"/>
      <c r="AD57"/>
      <c r="AE57"/>
      <c r="AF57"/>
      <c r="AG57"/>
      <c r="AH57"/>
      <c r="AI57"/>
      <c r="AJ57"/>
      <c r="AK57"/>
    </row>
    <row r="58" spans="1:37" ht="56.25" x14ac:dyDescent="0.35">
      <c r="A58" s="2"/>
      <c r="B58" s="82">
        <v>24</v>
      </c>
      <c r="C58" s="85" t="s">
        <v>100</v>
      </c>
      <c r="D58" s="8" t="s">
        <v>305</v>
      </c>
      <c r="E58" s="27" t="s">
        <v>102</v>
      </c>
      <c r="F58" s="88">
        <v>8</v>
      </c>
      <c r="G58" s="78"/>
      <c r="H58" s="56">
        <f t="shared" si="1"/>
        <v>0</v>
      </c>
      <c r="I58"/>
      <c r="J58"/>
      <c r="K58"/>
      <c r="L58"/>
      <c r="M58"/>
      <c r="N58"/>
      <c r="O58"/>
      <c r="P58"/>
      <c r="Q58"/>
      <c r="R58"/>
      <c r="S58"/>
      <c r="T58"/>
      <c r="U58"/>
      <c r="V58"/>
      <c r="W58"/>
      <c r="X58"/>
      <c r="Y58"/>
      <c r="Z58"/>
      <c r="AA58"/>
      <c r="AB58"/>
      <c r="AC58"/>
      <c r="AD58"/>
      <c r="AE58"/>
      <c r="AF58"/>
      <c r="AG58"/>
      <c r="AH58"/>
      <c r="AI58"/>
      <c r="AJ58"/>
      <c r="AK58"/>
    </row>
    <row r="59" spans="1:37" ht="56.25" x14ac:dyDescent="0.35">
      <c r="A59" s="2"/>
      <c r="B59" s="82">
        <v>25</v>
      </c>
      <c r="C59" s="85" t="s">
        <v>100</v>
      </c>
      <c r="D59" s="8" t="s">
        <v>103</v>
      </c>
      <c r="E59" s="27" t="s">
        <v>102</v>
      </c>
      <c r="F59" s="88">
        <v>6</v>
      </c>
      <c r="G59" s="78"/>
      <c r="H59" s="56">
        <f t="shared" si="1"/>
        <v>0</v>
      </c>
      <c r="I59"/>
      <c r="J59"/>
      <c r="K59"/>
      <c r="L59"/>
      <c r="M59"/>
      <c r="N59"/>
      <c r="O59"/>
      <c r="P59"/>
      <c r="Q59"/>
      <c r="R59"/>
      <c r="S59"/>
      <c r="T59"/>
      <c r="U59"/>
      <c r="V59"/>
      <c r="W59"/>
      <c r="X59"/>
      <c r="Y59"/>
      <c r="Z59"/>
      <c r="AA59"/>
      <c r="AB59"/>
      <c r="AC59"/>
      <c r="AD59"/>
      <c r="AE59"/>
      <c r="AF59"/>
      <c r="AG59"/>
      <c r="AH59"/>
      <c r="AI59"/>
      <c r="AJ59"/>
      <c r="AK59"/>
    </row>
    <row r="60" spans="1:37" ht="56.25" x14ac:dyDescent="0.35">
      <c r="A60" s="2"/>
      <c r="B60" s="82">
        <v>26</v>
      </c>
      <c r="C60" s="85" t="s">
        <v>100</v>
      </c>
      <c r="D60" s="8" t="s">
        <v>304</v>
      </c>
      <c r="E60" s="27" t="s">
        <v>102</v>
      </c>
      <c r="F60" s="88">
        <v>5</v>
      </c>
      <c r="G60" s="78"/>
      <c r="H60" s="56">
        <f>(F60*G60)</f>
        <v>0</v>
      </c>
      <c r="I60"/>
      <c r="J60"/>
      <c r="K60"/>
      <c r="L60"/>
      <c r="M60"/>
      <c r="N60"/>
      <c r="O60"/>
      <c r="P60"/>
      <c r="Q60"/>
      <c r="R60"/>
      <c r="S60"/>
      <c r="T60"/>
      <c r="U60"/>
      <c r="V60"/>
      <c r="W60"/>
      <c r="X60"/>
      <c r="Y60"/>
      <c r="Z60"/>
      <c r="AA60"/>
      <c r="AB60"/>
      <c r="AC60"/>
      <c r="AD60"/>
      <c r="AE60"/>
      <c r="AF60"/>
      <c r="AG60"/>
      <c r="AH60"/>
      <c r="AI60"/>
      <c r="AJ60"/>
      <c r="AK60"/>
    </row>
    <row r="61" spans="1:37" ht="75" x14ac:dyDescent="0.35">
      <c r="A61" s="2"/>
      <c r="B61" s="82">
        <v>27</v>
      </c>
      <c r="C61" s="85" t="s">
        <v>100</v>
      </c>
      <c r="D61" s="8" t="s">
        <v>307</v>
      </c>
      <c r="E61" s="27" t="s">
        <v>102</v>
      </c>
      <c r="F61" s="88">
        <v>2</v>
      </c>
      <c r="G61" s="78"/>
      <c r="H61" s="56">
        <f>(F61*G61)</f>
        <v>0</v>
      </c>
      <c r="I61"/>
      <c r="J61"/>
      <c r="K61"/>
      <c r="L61"/>
      <c r="M61"/>
      <c r="N61"/>
      <c r="O61"/>
      <c r="P61"/>
      <c r="Q61"/>
      <c r="R61"/>
      <c r="S61"/>
      <c r="T61"/>
      <c r="U61"/>
      <c r="V61"/>
      <c r="W61"/>
      <c r="X61"/>
      <c r="Y61"/>
      <c r="Z61"/>
      <c r="AA61"/>
      <c r="AB61"/>
      <c r="AC61"/>
      <c r="AD61"/>
      <c r="AE61"/>
      <c r="AF61"/>
      <c r="AG61"/>
      <c r="AH61"/>
      <c r="AI61"/>
      <c r="AJ61"/>
      <c r="AK61"/>
    </row>
    <row r="62" spans="1:37" ht="75" x14ac:dyDescent="0.35">
      <c r="A62" s="2"/>
      <c r="B62" s="129">
        <v>28</v>
      </c>
      <c r="C62" s="85" t="s">
        <v>100</v>
      </c>
      <c r="D62" s="8" t="s">
        <v>104</v>
      </c>
      <c r="E62" s="27" t="s">
        <v>31</v>
      </c>
      <c r="F62" s="88">
        <v>68.900000000000006</v>
      </c>
      <c r="G62" s="78"/>
      <c r="H62" s="56">
        <f t="shared" si="1"/>
        <v>0</v>
      </c>
      <c r="I62"/>
      <c r="J62"/>
      <c r="K62"/>
      <c r="L62"/>
      <c r="M62"/>
      <c r="N62"/>
      <c r="O62"/>
      <c r="P62"/>
      <c r="Q62"/>
      <c r="R62"/>
      <c r="S62"/>
      <c r="T62"/>
      <c r="U62"/>
      <c r="V62"/>
      <c r="W62"/>
      <c r="X62"/>
      <c r="Y62"/>
      <c r="Z62"/>
      <c r="AA62"/>
      <c r="AB62"/>
      <c r="AC62"/>
      <c r="AD62"/>
      <c r="AE62"/>
      <c r="AF62"/>
      <c r="AG62"/>
      <c r="AH62"/>
      <c r="AI62"/>
      <c r="AJ62"/>
      <c r="AK62"/>
    </row>
    <row r="63" spans="1:37" ht="57" thickBot="1" x14ac:dyDescent="0.4">
      <c r="A63" s="2"/>
      <c r="B63" s="82">
        <v>29</v>
      </c>
      <c r="C63" s="85" t="s">
        <v>105</v>
      </c>
      <c r="D63" s="8" t="s">
        <v>308</v>
      </c>
      <c r="E63" s="172" t="s">
        <v>33</v>
      </c>
      <c r="F63" s="312">
        <v>5.51</v>
      </c>
      <c r="G63" s="78"/>
      <c r="H63" s="56">
        <f t="shared" si="1"/>
        <v>0</v>
      </c>
      <c r="I63"/>
      <c r="J63"/>
      <c r="K63"/>
      <c r="L63"/>
      <c r="M63"/>
      <c r="N63"/>
      <c r="O63"/>
      <c r="P63"/>
      <c r="Q63"/>
      <c r="R63"/>
      <c r="S63"/>
      <c r="T63"/>
      <c r="U63"/>
      <c r="V63"/>
      <c r="W63"/>
      <c r="X63"/>
      <c r="Y63"/>
      <c r="Z63"/>
      <c r="AA63"/>
      <c r="AB63"/>
      <c r="AC63"/>
      <c r="AD63"/>
      <c r="AE63"/>
      <c r="AF63"/>
      <c r="AG63"/>
      <c r="AH63"/>
      <c r="AI63"/>
      <c r="AJ63"/>
      <c r="AK63"/>
    </row>
    <row r="64" spans="1:37" ht="19.5" thickBot="1" x14ac:dyDescent="0.4">
      <c r="A64" s="2"/>
      <c r="B64" s="453"/>
      <c r="C64" s="205"/>
      <c r="D64" s="204" t="s">
        <v>106</v>
      </c>
      <c r="E64" s="203"/>
      <c r="F64" s="202"/>
      <c r="G64" s="201"/>
      <c r="H64" s="132"/>
      <c r="I64"/>
      <c r="J64"/>
      <c r="K64"/>
      <c r="L64"/>
      <c r="M64"/>
      <c r="N64"/>
      <c r="O64"/>
      <c r="P64"/>
      <c r="Q64"/>
      <c r="R64"/>
      <c r="S64"/>
      <c r="T64"/>
      <c r="U64"/>
      <c r="V64"/>
      <c r="W64"/>
      <c r="X64"/>
      <c r="Y64"/>
      <c r="Z64"/>
      <c r="AA64"/>
      <c r="AB64"/>
      <c r="AC64"/>
      <c r="AD64"/>
      <c r="AE64"/>
      <c r="AF64"/>
      <c r="AG64"/>
      <c r="AH64"/>
      <c r="AI64"/>
      <c r="AJ64"/>
      <c r="AK64"/>
    </row>
    <row r="65" spans="1:37" ht="56.25" x14ac:dyDescent="0.35">
      <c r="A65" s="2"/>
      <c r="B65" s="128">
        <v>30</v>
      </c>
      <c r="C65" s="107" t="s">
        <v>107</v>
      </c>
      <c r="D65" s="127" t="s">
        <v>108</v>
      </c>
      <c r="E65" s="200" t="s">
        <v>32</v>
      </c>
      <c r="F65" s="131">
        <v>29.76</v>
      </c>
      <c r="G65" s="111"/>
      <c r="H65" s="112">
        <f>(F65*G65)</f>
        <v>0</v>
      </c>
      <c r="I65"/>
      <c r="J65"/>
      <c r="K65"/>
      <c r="L65"/>
      <c r="M65"/>
      <c r="N65"/>
      <c r="O65"/>
      <c r="P65"/>
      <c r="Q65"/>
      <c r="R65"/>
      <c r="S65"/>
      <c r="T65"/>
      <c r="U65"/>
      <c r="V65"/>
      <c r="W65"/>
      <c r="X65"/>
      <c r="Y65"/>
      <c r="Z65"/>
      <c r="AA65"/>
      <c r="AB65"/>
      <c r="AC65"/>
      <c r="AD65"/>
      <c r="AE65"/>
      <c r="AF65"/>
      <c r="AG65"/>
      <c r="AH65"/>
      <c r="AI65"/>
      <c r="AJ65"/>
      <c r="AK65"/>
    </row>
    <row r="66" spans="1:37" ht="75.75" thickBot="1" x14ac:dyDescent="0.4">
      <c r="A66" s="2"/>
      <c r="B66" s="82">
        <v>31</v>
      </c>
      <c r="C66" s="85" t="s">
        <v>107</v>
      </c>
      <c r="D66" s="8" t="s">
        <v>310</v>
      </c>
      <c r="E66" s="27" t="s">
        <v>32</v>
      </c>
      <c r="F66" s="88">
        <v>1.9</v>
      </c>
      <c r="G66" s="78"/>
      <c r="H66" s="56">
        <f>(F66*G66)</f>
        <v>0</v>
      </c>
      <c r="I66"/>
      <c r="J66"/>
      <c r="K66"/>
      <c r="L66"/>
      <c r="M66"/>
      <c r="N66"/>
      <c r="O66"/>
      <c r="P66"/>
      <c r="Q66"/>
      <c r="R66"/>
      <c r="S66"/>
      <c r="T66"/>
      <c r="U66"/>
      <c r="V66"/>
      <c r="W66"/>
      <c r="X66"/>
      <c r="Y66"/>
      <c r="Z66"/>
      <c r="AA66"/>
      <c r="AB66"/>
      <c r="AC66"/>
      <c r="AD66"/>
      <c r="AE66"/>
      <c r="AF66"/>
      <c r="AG66"/>
      <c r="AH66"/>
      <c r="AI66"/>
      <c r="AJ66"/>
      <c r="AK66"/>
    </row>
    <row r="67" spans="1:37" ht="19.5" thickBot="1" x14ac:dyDescent="0.4">
      <c r="A67" s="2"/>
      <c r="B67" s="453"/>
      <c r="C67" s="205"/>
      <c r="D67" s="204" t="s">
        <v>303</v>
      </c>
      <c r="E67" s="203"/>
      <c r="F67" s="202"/>
      <c r="G67" s="201"/>
      <c r="H67" s="132"/>
      <c r="I67"/>
      <c r="J67"/>
      <c r="K67"/>
      <c r="L67"/>
      <c r="M67"/>
      <c r="N67"/>
      <c r="O67"/>
      <c r="P67"/>
      <c r="Q67"/>
      <c r="R67"/>
      <c r="S67"/>
      <c r="T67"/>
      <c r="U67"/>
      <c r="V67"/>
      <c r="W67"/>
      <c r="X67"/>
      <c r="Y67"/>
      <c r="Z67"/>
      <c r="AA67"/>
      <c r="AB67"/>
      <c r="AC67"/>
      <c r="AD67"/>
      <c r="AE67"/>
      <c r="AF67"/>
      <c r="AG67"/>
      <c r="AH67"/>
      <c r="AI67"/>
      <c r="AJ67"/>
      <c r="AK67"/>
    </row>
    <row r="68" spans="1:37" ht="75" x14ac:dyDescent="0.35">
      <c r="A68" s="2"/>
      <c r="B68" s="129">
        <v>32</v>
      </c>
      <c r="C68" s="85" t="s">
        <v>315</v>
      </c>
      <c r="D68" s="8" t="s">
        <v>318</v>
      </c>
      <c r="E68" s="27" t="s">
        <v>102</v>
      </c>
      <c r="F68" s="88">
        <v>2</v>
      </c>
      <c r="G68" s="78"/>
      <c r="H68" s="56">
        <f t="shared" ref="H68:H70" si="2">(F68*G68)</f>
        <v>0</v>
      </c>
      <c r="I68"/>
      <c r="J68"/>
      <c r="K68"/>
      <c r="L68"/>
      <c r="M68"/>
      <c r="N68"/>
      <c r="O68"/>
      <c r="P68"/>
      <c r="Q68"/>
      <c r="R68"/>
      <c r="S68"/>
      <c r="T68"/>
      <c r="U68"/>
      <c r="V68"/>
      <c r="W68"/>
      <c r="X68"/>
      <c r="Y68"/>
      <c r="Z68"/>
      <c r="AA68"/>
      <c r="AB68"/>
      <c r="AC68"/>
      <c r="AD68"/>
      <c r="AE68"/>
      <c r="AF68"/>
      <c r="AG68"/>
      <c r="AH68"/>
      <c r="AI68"/>
      <c r="AJ68"/>
      <c r="AK68"/>
    </row>
    <row r="69" spans="1:37" ht="56.25" x14ac:dyDescent="0.35">
      <c r="A69" s="2"/>
      <c r="B69" s="129">
        <v>33</v>
      </c>
      <c r="C69" s="14"/>
      <c r="D69" s="8" t="s">
        <v>319</v>
      </c>
      <c r="E69" s="27" t="s">
        <v>32</v>
      </c>
      <c r="F69" s="88">
        <v>43.2</v>
      </c>
      <c r="G69" s="78"/>
      <c r="H69" s="56">
        <f t="shared" si="2"/>
        <v>0</v>
      </c>
      <c r="I69"/>
      <c r="J69"/>
      <c r="K69"/>
      <c r="L69"/>
      <c r="M69"/>
      <c r="N69"/>
      <c r="O69"/>
      <c r="P69"/>
      <c r="Q69"/>
      <c r="R69"/>
      <c r="S69"/>
      <c r="T69"/>
      <c r="U69"/>
      <c r="V69"/>
      <c r="W69"/>
      <c r="X69"/>
      <c r="Y69"/>
      <c r="Z69"/>
      <c r="AA69"/>
      <c r="AB69"/>
      <c r="AC69"/>
      <c r="AD69"/>
      <c r="AE69"/>
      <c r="AF69"/>
      <c r="AG69"/>
      <c r="AH69"/>
      <c r="AI69"/>
      <c r="AJ69"/>
      <c r="AK69"/>
    </row>
    <row r="70" spans="1:37" ht="75" x14ac:dyDescent="0.35">
      <c r="A70" s="2"/>
      <c r="B70" s="199">
        <v>34</v>
      </c>
      <c r="C70" s="14"/>
      <c r="D70" s="8" t="s">
        <v>320</v>
      </c>
      <c r="E70" s="27" t="s">
        <v>102</v>
      </c>
      <c r="F70" s="88">
        <v>12</v>
      </c>
      <c r="G70" s="78"/>
      <c r="H70" s="56">
        <f t="shared" si="2"/>
        <v>0</v>
      </c>
      <c r="I70"/>
      <c r="J70"/>
      <c r="K70"/>
      <c r="L70"/>
      <c r="M70"/>
      <c r="N70"/>
      <c r="O70"/>
      <c r="P70"/>
      <c r="Q70"/>
      <c r="R70"/>
      <c r="S70"/>
      <c r="T70"/>
      <c r="U70"/>
      <c r="V70"/>
      <c r="W70"/>
      <c r="X70"/>
      <c r="Y70"/>
      <c r="Z70"/>
      <c r="AA70"/>
      <c r="AB70"/>
      <c r="AC70"/>
      <c r="AD70"/>
      <c r="AE70"/>
      <c r="AF70"/>
      <c r="AG70"/>
      <c r="AH70"/>
      <c r="AI70"/>
      <c r="AJ70"/>
      <c r="AK70"/>
    </row>
    <row r="71" spans="1:37" ht="93.75" x14ac:dyDescent="0.35">
      <c r="A71" s="2"/>
      <c r="B71" s="129">
        <v>35</v>
      </c>
      <c r="C71" s="14"/>
      <c r="D71" s="8" t="s">
        <v>321</v>
      </c>
      <c r="E71" s="27" t="s">
        <v>102</v>
      </c>
      <c r="F71" s="88">
        <v>4</v>
      </c>
      <c r="G71" s="78"/>
      <c r="H71" s="56">
        <f>(F71*G71)</f>
        <v>0</v>
      </c>
      <c r="I71"/>
      <c r="J71"/>
      <c r="K71"/>
      <c r="L71"/>
      <c r="M71"/>
      <c r="N71"/>
      <c r="O71"/>
      <c r="P71"/>
      <c r="Q71"/>
      <c r="R71"/>
      <c r="S71"/>
      <c r="T71"/>
      <c r="U71"/>
      <c r="V71"/>
      <c r="W71"/>
      <c r="X71"/>
      <c r="Y71"/>
      <c r="Z71"/>
      <c r="AA71"/>
      <c r="AB71"/>
      <c r="AC71"/>
      <c r="AD71"/>
      <c r="AE71"/>
      <c r="AF71"/>
      <c r="AG71"/>
      <c r="AH71"/>
      <c r="AI71"/>
      <c r="AJ71"/>
      <c r="AK71"/>
    </row>
    <row r="72" spans="1:37" ht="37.5" x14ac:dyDescent="0.35">
      <c r="A72" s="2"/>
      <c r="B72" s="199">
        <v>36</v>
      </c>
      <c r="C72" s="85" t="s">
        <v>311</v>
      </c>
      <c r="D72" s="8" t="s">
        <v>322</v>
      </c>
      <c r="E72" s="27" t="s">
        <v>31</v>
      </c>
      <c r="F72" s="88">
        <v>70.83</v>
      </c>
      <c r="G72" s="78"/>
      <c r="H72" s="56">
        <f t="shared" ref="H72:H73" si="3">(F72*G72)</f>
        <v>0</v>
      </c>
      <c r="I72"/>
      <c r="J72"/>
      <c r="K72"/>
      <c r="L72"/>
      <c r="M72"/>
      <c r="N72"/>
      <c r="O72"/>
      <c r="P72"/>
      <c r="Q72"/>
      <c r="R72"/>
      <c r="S72"/>
      <c r="T72"/>
      <c r="U72"/>
      <c r="V72"/>
      <c r="W72"/>
      <c r="X72"/>
      <c r="Y72"/>
      <c r="Z72"/>
      <c r="AA72"/>
      <c r="AB72"/>
      <c r="AC72"/>
      <c r="AD72"/>
      <c r="AE72"/>
      <c r="AF72"/>
      <c r="AG72"/>
      <c r="AH72"/>
      <c r="AI72"/>
      <c r="AJ72"/>
      <c r="AK72"/>
    </row>
    <row r="73" spans="1:37" ht="57" thickBot="1" x14ac:dyDescent="0.4">
      <c r="A73" s="2"/>
      <c r="B73" s="129">
        <v>37</v>
      </c>
      <c r="C73" s="85" t="s">
        <v>311</v>
      </c>
      <c r="D73" s="8" t="s">
        <v>323</v>
      </c>
      <c r="E73" s="27" t="s">
        <v>102</v>
      </c>
      <c r="F73" s="88">
        <v>2</v>
      </c>
      <c r="G73" s="78"/>
      <c r="H73" s="56">
        <f t="shared" si="3"/>
        <v>0</v>
      </c>
      <c r="I73"/>
      <c r="J73"/>
      <c r="K73"/>
      <c r="L73"/>
      <c r="M73"/>
      <c r="N73"/>
      <c r="O73"/>
      <c r="P73"/>
      <c r="Q73"/>
      <c r="R73"/>
      <c r="S73"/>
      <c r="T73"/>
      <c r="U73"/>
      <c r="V73"/>
      <c r="W73"/>
      <c r="X73"/>
      <c r="Y73"/>
      <c r="Z73"/>
      <c r="AA73"/>
      <c r="AB73"/>
      <c r="AC73"/>
      <c r="AD73"/>
      <c r="AE73"/>
      <c r="AF73"/>
      <c r="AG73"/>
      <c r="AH73"/>
      <c r="AI73"/>
      <c r="AJ73"/>
      <c r="AK73"/>
    </row>
    <row r="74" spans="1:37" ht="19.5" thickBot="1" x14ac:dyDescent="0.4">
      <c r="A74" s="2"/>
      <c r="B74" s="558" t="s">
        <v>109</v>
      </c>
      <c r="C74" s="559"/>
      <c r="D74" s="559"/>
      <c r="E74" s="559"/>
      <c r="F74" s="559"/>
      <c r="G74" s="560"/>
      <c r="H74" s="132">
        <f>SUM(H57:H73)</f>
        <v>0</v>
      </c>
      <c r="I74"/>
      <c r="J74"/>
      <c r="K74"/>
      <c r="L74"/>
      <c r="M74"/>
      <c r="N74"/>
      <c r="O74"/>
      <c r="P74"/>
      <c r="Q74"/>
      <c r="R74"/>
      <c r="S74"/>
      <c r="T74"/>
      <c r="U74"/>
      <c r="V74"/>
      <c r="W74"/>
      <c r="X74"/>
      <c r="Y74"/>
      <c r="Z74"/>
      <c r="AA74"/>
      <c r="AB74"/>
      <c r="AC74"/>
      <c r="AD74"/>
      <c r="AE74"/>
      <c r="AF74"/>
      <c r="AG74"/>
      <c r="AH74"/>
      <c r="AI74"/>
      <c r="AJ74"/>
      <c r="AK74"/>
    </row>
    <row r="75" spans="1:37" ht="20.100000000000001" customHeight="1" thickBot="1" x14ac:dyDescent="0.4">
      <c r="E75" s="72"/>
      <c r="G75" s="133"/>
    </row>
    <row r="76" spans="1:37" ht="22.5" customHeight="1" thickBot="1" x14ac:dyDescent="0.4">
      <c r="A76" s="16"/>
      <c r="B76" s="53"/>
      <c r="C76" s="95"/>
      <c r="D76" s="575" t="s">
        <v>127</v>
      </c>
      <c r="E76" s="576"/>
      <c r="F76" s="576"/>
      <c r="G76" s="577"/>
      <c r="H76" s="96"/>
    </row>
    <row r="77" spans="1:37" ht="18.75" x14ac:dyDescent="0.35">
      <c r="A77" s="16"/>
      <c r="B77" s="41"/>
      <c r="C77" s="42"/>
      <c r="D77" s="134" t="s">
        <v>110</v>
      </c>
      <c r="E77" s="134"/>
      <c r="F77" s="135"/>
      <c r="G77" s="136"/>
      <c r="H77" s="187">
        <f>SUM(H30)</f>
        <v>0</v>
      </c>
    </row>
    <row r="78" spans="1:37" ht="18.75" x14ac:dyDescent="0.35">
      <c r="A78" s="16"/>
      <c r="B78" s="43"/>
      <c r="C78" s="14"/>
      <c r="D78" s="73" t="s">
        <v>111</v>
      </c>
      <c r="E78" s="73"/>
      <c r="F78" s="74"/>
      <c r="G78" s="137"/>
      <c r="H78" s="179">
        <f>SUM(H36)</f>
        <v>0</v>
      </c>
    </row>
    <row r="79" spans="1:37" s="2" customFormat="1" ht="18.75" x14ac:dyDescent="0.35">
      <c r="A79" s="16"/>
      <c r="B79" s="64"/>
      <c r="C79" s="65"/>
      <c r="D79" s="73" t="s">
        <v>112</v>
      </c>
      <c r="E79" s="76"/>
      <c r="F79" s="74"/>
      <c r="G79" s="137"/>
      <c r="H79" s="179">
        <f>SUM(H43)</f>
        <v>0</v>
      </c>
    </row>
    <row r="80" spans="1:37" s="2" customFormat="1" ht="18.75" x14ac:dyDescent="0.35">
      <c r="A80" s="1"/>
      <c r="B80" s="17"/>
      <c r="C80" s="8"/>
      <c r="D80" s="76" t="s">
        <v>113</v>
      </c>
      <c r="E80" s="76"/>
      <c r="F80" s="77"/>
      <c r="G80" s="138"/>
      <c r="H80" s="179">
        <f>H49</f>
        <v>0</v>
      </c>
    </row>
    <row r="81" spans="1:37" ht="18.75" x14ac:dyDescent="0.35">
      <c r="A81" s="139"/>
      <c r="B81" s="140"/>
      <c r="C81" s="141"/>
      <c r="D81" s="263" t="s">
        <v>114</v>
      </c>
      <c r="E81" s="142"/>
      <c r="F81" s="143"/>
      <c r="G81" s="142"/>
      <c r="H81" s="188">
        <f>H53</f>
        <v>0</v>
      </c>
      <c r="I81"/>
      <c r="J81"/>
      <c r="K81"/>
      <c r="L81"/>
      <c r="M81"/>
      <c r="N81"/>
      <c r="O81"/>
      <c r="P81"/>
      <c r="Q81"/>
      <c r="R81"/>
      <c r="S81"/>
      <c r="T81"/>
      <c r="U81"/>
      <c r="V81"/>
      <c r="W81"/>
      <c r="X81"/>
      <c r="Y81"/>
      <c r="Z81"/>
      <c r="AA81"/>
      <c r="AB81"/>
      <c r="AC81"/>
      <c r="AD81"/>
      <c r="AE81"/>
      <c r="AF81"/>
      <c r="AG81"/>
      <c r="AH81"/>
      <c r="AI81"/>
      <c r="AJ81"/>
      <c r="AK81"/>
    </row>
    <row r="82" spans="1:37" s="2" customFormat="1" ht="36" customHeight="1" thickBot="1" x14ac:dyDescent="0.4">
      <c r="A82" s="1"/>
      <c r="B82" s="176"/>
      <c r="C82" s="160"/>
      <c r="D82" s="177" t="s">
        <v>324</v>
      </c>
      <c r="E82" s="177"/>
      <c r="F82" s="177"/>
      <c r="G82" s="178"/>
      <c r="H82" s="196">
        <f>SUM(H74)</f>
        <v>0</v>
      </c>
    </row>
    <row r="83" spans="1:37" ht="21.75" customHeight="1" thickBot="1" x14ac:dyDescent="0.4">
      <c r="B83" s="145"/>
      <c r="C83" s="146"/>
      <c r="D83" s="571" t="s">
        <v>116</v>
      </c>
      <c r="E83" s="572"/>
      <c r="F83" s="572"/>
      <c r="G83" s="573"/>
      <c r="H83" s="147">
        <f>SUM(H77:H82)</f>
        <v>0</v>
      </c>
    </row>
    <row r="84" spans="1:37" ht="18.75" x14ac:dyDescent="0.35">
      <c r="E84" s="72"/>
    </row>
    <row r="85" spans="1:37" ht="18.75" thickBot="1" x14ac:dyDescent="0.4"/>
    <row r="86" spans="1:37" ht="80.25" customHeight="1" thickBot="1" x14ac:dyDescent="0.4">
      <c r="B86" s="602" t="s">
        <v>337</v>
      </c>
      <c r="C86" s="603"/>
      <c r="D86" s="603"/>
      <c r="E86" s="603"/>
      <c r="F86" s="603"/>
      <c r="G86" s="603"/>
      <c r="H86" s="604"/>
    </row>
    <row r="87" spans="1:37" ht="19.5" thickBot="1" x14ac:dyDescent="0.4">
      <c r="B87" s="605" t="s">
        <v>0</v>
      </c>
      <c r="C87" s="592"/>
      <c r="D87" s="592"/>
      <c r="E87" s="592"/>
      <c r="F87" s="592"/>
      <c r="G87" s="592"/>
      <c r="H87" s="606"/>
    </row>
    <row r="88" spans="1:37" ht="19.149999999999999" customHeight="1" thickBot="1" x14ac:dyDescent="0.4">
      <c r="B88" s="607" t="s">
        <v>128</v>
      </c>
      <c r="C88" s="608"/>
      <c r="D88" s="608"/>
      <c r="E88" s="608"/>
      <c r="F88" s="608"/>
      <c r="G88" s="608"/>
      <c r="H88" s="609"/>
    </row>
    <row r="89" spans="1:37" ht="24" customHeight="1" thickBot="1" x14ac:dyDescent="0.4">
      <c r="B89" s="469"/>
      <c r="C89" s="470"/>
      <c r="D89" s="610" t="s">
        <v>1</v>
      </c>
      <c r="E89" s="611"/>
      <c r="F89" s="611"/>
      <c r="G89" s="611"/>
      <c r="H89" s="612"/>
    </row>
    <row r="90" spans="1:37" ht="60" customHeight="1" x14ac:dyDescent="0.35">
      <c r="A90" s="3"/>
      <c r="B90" s="471"/>
      <c r="C90" s="472" t="s">
        <v>2</v>
      </c>
      <c r="D90" s="613" t="s">
        <v>3</v>
      </c>
      <c r="E90" s="614"/>
      <c r="F90" s="614"/>
      <c r="G90" s="614"/>
      <c r="H90" s="615"/>
    </row>
    <row r="91" spans="1:37" ht="134.25" customHeight="1" x14ac:dyDescent="0.35">
      <c r="A91" s="3"/>
      <c r="B91" s="473"/>
      <c r="C91" s="474" t="s">
        <v>4</v>
      </c>
      <c r="D91" s="587" t="s">
        <v>5</v>
      </c>
      <c r="E91" s="588"/>
      <c r="F91" s="588"/>
      <c r="G91" s="588"/>
      <c r="H91" s="589"/>
    </row>
    <row r="92" spans="1:37" ht="81" customHeight="1" x14ac:dyDescent="0.35">
      <c r="A92" s="3"/>
      <c r="B92" s="475"/>
      <c r="C92" s="474" t="s">
        <v>6</v>
      </c>
      <c r="D92" s="594" t="s">
        <v>7</v>
      </c>
      <c r="E92" s="594"/>
      <c r="F92" s="594"/>
      <c r="G92" s="594"/>
      <c r="H92" s="595"/>
    </row>
    <row r="93" spans="1:37" ht="79.5" customHeight="1" x14ac:dyDescent="0.35">
      <c r="A93" s="3"/>
      <c r="B93" s="475"/>
      <c r="C93" s="474" t="s">
        <v>8</v>
      </c>
      <c r="D93" s="594" t="s">
        <v>51</v>
      </c>
      <c r="E93" s="594"/>
      <c r="F93" s="594"/>
      <c r="G93" s="594"/>
      <c r="H93" s="595"/>
    </row>
    <row r="94" spans="1:37" ht="157.5" customHeight="1" x14ac:dyDescent="0.35">
      <c r="A94" s="3"/>
      <c r="B94" s="475"/>
      <c r="C94" s="474" t="s">
        <v>9</v>
      </c>
      <c r="D94" s="594" t="s">
        <v>37</v>
      </c>
      <c r="E94" s="594"/>
      <c r="F94" s="594"/>
      <c r="G94" s="594"/>
      <c r="H94" s="595"/>
    </row>
    <row r="95" spans="1:37" ht="88.5" customHeight="1" x14ac:dyDescent="0.35">
      <c r="A95" s="3"/>
      <c r="B95" s="475"/>
      <c r="C95" s="474" t="s">
        <v>10</v>
      </c>
      <c r="D95" s="594" t="s">
        <v>38</v>
      </c>
      <c r="E95" s="594"/>
      <c r="F95" s="594"/>
      <c r="G95" s="594"/>
      <c r="H95" s="595"/>
    </row>
    <row r="96" spans="1:37" ht="45" customHeight="1" x14ac:dyDescent="0.35">
      <c r="A96" s="3"/>
      <c r="B96" s="475"/>
      <c r="C96" s="474" t="s">
        <v>11</v>
      </c>
      <c r="D96" s="594" t="s">
        <v>12</v>
      </c>
      <c r="E96" s="594"/>
      <c r="F96" s="594"/>
      <c r="G96" s="594"/>
      <c r="H96" s="595"/>
    </row>
    <row r="97" spans="1:8" ht="141" customHeight="1" x14ac:dyDescent="0.35">
      <c r="A97" s="3"/>
      <c r="B97" s="475"/>
      <c r="C97" s="474" t="s">
        <v>13</v>
      </c>
      <c r="D97" s="594" t="s">
        <v>60</v>
      </c>
      <c r="E97" s="594"/>
      <c r="F97" s="594"/>
      <c r="G97" s="594"/>
      <c r="H97" s="595"/>
    </row>
    <row r="98" spans="1:8" ht="62.25" customHeight="1" x14ac:dyDescent="0.35">
      <c r="A98" s="3"/>
      <c r="B98" s="475"/>
      <c r="C98" s="476" t="s">
        <v>14</v>
      </c>
      <c r="D98" s="594" t="s">
        <v>15</v>
      </c>
      <c r="E98" s="594"/>
      <c r="F98" s="594"/>
      <c r="G98" s="594"/>
      <c r="H98" s="595"/>
    </row>
    <row r="99" spans="1:8" ht="147" customHeight="1" x14ac:dyDescent="0.35">
      <c r="A99" s="3"/>
      <c r="B99" s="475"/>
      <c r="C99" s="474" t="s">
        <v>16</v>
      </c>
      <c r="D99" s="596" t="s">
        <v>330</v>
      </c>
      <c r="E99" s="597"/>
      <c r="F99" s="597"/>
      <c r="G99" s="597"/>
      <c r="H99" s="598"/>
    </row>
    <row r="100" spans="1:8" ht="182.25" customHeight="1" x14ac:dyDescent="0.35">
      <c r="A100" s="3"/>
      <c r="B100" s="475"/>
      <c r="C100" s="474" t="s">
        <v>17</v>
      </c>
      <c r="D100" s="594" t="s">
        <v>18</v>
      </c>
      <c r="E100" s="594"/>
      <c r="F100" s="594"/>
      <c r="G100" s="594"/>
      <c r="H100" s="595"/>
    </row>
    <row r="101" spans="1:8" ht="154.5" customHeight="1" x14ac:dyDescent="0.35">
      <c r="A101" s="3"/>
      <c r="B101" s="475"/>
      <c r="C101" s="474" t="s">
        <v>19</v>
      </c>
      <c r="D101" s="587" t="s">
        <v>20</v>
      </c>
      <c r="E101" s="588"/>
      <c r="F101" s="588"/>
      <c r="G101" s="588"/>
      <c r="H101" s="589"/>
    </row>
    <row r="102" spans="1:8" ht="106.5" customHeight="1" x14ac:dyDescent="0.35">
      <c r="A102" s="3"/>
      <c r="B102" s="475"/>
      <c r="C102" s="474" t="s">
        <v>21</v>
      </c>
      <c r="D102" s="587" t="s">
        <v>22</v>
      </c>
      <c r="E102" s="588"/>
      <c r="F102" s="588"/>
      <c r="G102" s="588"/>
      <c r="H102" s="589"/>
    </row>
    <row r="103" spans="1:8" ht="86.25" customHeight="1" x14ac:dyDescent="0.35">
      <c r="A103" s="3"/>
      <c r="B103" s="475"/>
      <c r="C103" s="474" t="s">
        <v>23</v>
      </c>
      <c r="D103" s="587" t="s">
        <v>52</v>
      </c>
      <c r="E103" s="588"/>
      <c r="F103" s="588"/>
      <c r="G103" s="588"/>
      <c r="H103" s="589"/>
    </row>
    <row r="104" spans="1:8" ht="70.5" customHeight="1" thickBot="1" x14ac:dyDescent="0.4">
      <c r="A104" s="3"/>
      <c r="B104" s="477"/>
      <c r="C104" s="478" t="s">
        <v>24</v>
      </c>
      <c r="D104" s="590" t="s">
        <v>53</v>
      </c>
      <c r="E104" s="590"/>
      <c r="F104" s="590"/>
      <c r="G104" s="590"/>
      <c r="H104" s="591"/>
    </row>
    <row r="105" spans="1:8" ht="18.75" thickBot="1" x14ac:dyDescent="0.4">
      <c r="B105" s="479"/>
      <c r="C105" s="479"/>
      <c r="D105" s="479"/>
      <c r="E105" s="479"/>
      <c r="F105" s="480"/>
      <c r="G105" s="479"/>
      <c r="H105" s="479"/>
    </row>
    <row r="106" spans="1:8" ht="56.25" x14ac:dyDescent="0.35">
      <c r="B106" s="471" t="s">
        <v>25</v>
      </c>
      <c r="C106" s="481" t="s">
        <v>36</v>
      </c>
      <c r="D106" s="481" t="s">
        <v>26</v>
      </c>
      <c r="E106" s="481" t="s">
        <v>27</v>
      </c>
      <c r="F106" s="482" t="s">
        <v>28</v>
      </c>
      <c r="G106" s="483" t="s">
        <v>29</v>
      </c>
      <c r="H106" s="484" t="s">
        <v>30</v>
      </c>
    </row>
    <row r="107" spans="1:8" ht="19.5" thickBot="1" x14ac:dyDescent="0.4">
      <c r="B107" s="485">
        <v>1</v>
      </c>
      <c r="C107" s="486">
        <v>2</v>
      </c>
      <c r="D107" s="486">
        <v>3</v>
      </c>
      <c r="E107" s="486">
        <v>4</v>
      </c>
      <c r="F107" s="486">
        <v>5</v>
      </c>
      <c r="G107" s="487">
        <v>6</v>
      </c>
      <c r="H107" s="488">
        <v>7</v>
      </c>
    </row>
    <row r="108" spans="1:8" ht="18.75" x14ac:dyDescent="0.35">
      <c r="B108" s="489"/>
      <c r="C108" s="481"/>
      <c r="D108" s="490" t="s">
        <v>84</v>
      </c>
      <c r="E108" s="491"/>
      <c r="F108" s="492"/>
      <c r="G108" s="493"/>
      <c r="H108" s="494"/>
    </row>
    <row r="109" spans="1:8" ht="18.75" customHeight="1" x14ac:dyDescent="0.35">
      <c r="B109" s="495">
        <v>1</v>
      </c>
      <c r="C109" s="496" t="s">
        <v>43</v>
      </c>
      <c r="D109" s="497" t="s">
        <v>85</v>
      </c>
      <c r="E109" s="498" t="s">
        <v>86</v>
      </c>
      <c r="F109" s="499">
        <v>1</v>
      </c>
      <c r="G109" s="500"/>
      <c r="H109" s="501">
        <f t="shared" ref="H109:H114" si="4">F109*G109</f>
        <v>0</v>
      </c>
    </row>
    <row r="110" spans="1:8" ht="39" customHeight="1" x14ac:dyDescent="0.35">
      <c r="B110" s="495">
        <v>2</v>
      </c>
      <c r="C110" s="474" t="s">
        <v>87</v>
      </c>
      <c r="D110" s="502" t="s">
        <v>88</v>
      </c>
      <c r="E110" s="503" t="s">
        <v>86</v>
      </c>
      <c r="F110" s="504">
        <v>1</v>
      </c>
      <c r="G110" s="505"/>
      <c r="H110" s="501">
        <f t="shared" si="4"/>
        <v>0</v>
      </c>
    </row>
    <row r="111" spans="1:8" ht="23.25" customHeight="1" x14ac:dyDescent="0.35">
      <c r="B111" s="495">
        <v>3</v>
      </c>
      <c r="C111" s="506" t="s">
        <v>89</v>
      </c>
      <c r="D111" s="497" t="s">
        <v>90</v>
      </c>
      <c r="E111" s="503" t="s">
        <v>86</v>
      </c>
      <c r="F111" s="504">
        <v>1</v>
      </c>
      <c r="G111" s="505"/>
      <c r="H111" s="501">
        <f t="shared" si="4"/>
        <v>0</v>
      </c>
    </row>
    <row r="112" spans="1:8" ht="56.25" customHeight="1" x14ac:dyDescent="0.35">
      <c r="B112" s="495">
        <v>4</v>
      </c>
      <c r="C112" s="506" t="s">
        <v>91</v>
      </c>
      <c r="D112" s="497" t="s">
        <v>92</v>
      </c>
      <c r="E112" s="503" t="s">
        <v>86</v>
      </c>
      <c r="F112" s="504">
        <v>1</v>
      </c>
      <c r="G112" s="505"/>
      <c r="H112" s="501">
        <f t="shared" si="4"/>
        <v>0</v>
      </c>
    </row>
    <row r="113" spans="1:37" ht="72" customHeight="1" x14ac:dyDescent="0.35">
      <c r="B113" s="495">
        <v>5</v>
      </c>
      <c r="C113" s="506" t="s">
        <v>93</v>
      </c>
      <c r="D113" s="497" t="s">
        <v>94</v>
      </c>
      <c r="E113" s="503" t="s">
        <v>86</v>
      </c>
      <c r="F113" s="504">
        <v>1</v>
      </c>
      <c r="G113" s="505"/>
      <c r="H113" s="501">
        <f t="shared" si="4"/>
        <v>0</v>
      </c>
    </row>
    <row r="114" spans="1:37" ht="41.25" customHeight="1" thickBot="1" x14ac:dyDescent="0.4">
      <c r="B114" s="507">
        <v>6</v>
      </c>
      <c r="C114" s="478">
        <v>14</v>
      </c>
      <c r="D114" s="508" t="s">
        <v>95</v>
      </c>
      <c r="E114" s="509" t="s">
        <v>86</v>
      </c>
      <c r="F114" s="510">
        <v>1</v>
      </c>
      <c r="G114" s="511"/>
      <c r="H114" s="512">
        <f t="shared" si="4"/>
        <v>0</v>
      </c>
    </row>
    <row r="115" spans="1:37" ht="21" customHeight="1" thickBot="1" x14ac:dyDescent="0.4">
      <c r="B115" s="513"/>
      <c r="C115" s="514"/>
      <c r="D115" s="514"/>
      <c r="E115" s="592" t="s">
        <v>115</v>
      </c>
      <c r="F115" s="592"/>
      <c r="G115" s="593"/>
      <c r="H115" s="515">
        <f>SUM(H109:H114)</f>
        <v>0</v>
      </c>
    </row>
    <row r="116" spans="1:37" ht="19.149999999999999" customHeight="1" thickBot="1" x14ac:dyDescent="0.4">
      <c r="B116" s="581" t="s">
        <v>128</v>
      </c>
      <c r="C116" s="582"/>
      <c r="D116" s="582"/>
      <c r="E116" s="582"/>
      <c r="F116" s="582"/>
      <c r="G116" s="582"/>
      <c r="H116" s="583"/>
    </row>
    <row r="117" spans="1:37" s="7" customFormat="1" ht="19.5" thickBot="1" x14ac:dyDescent="0.3">
      <c r="A117" s="6"/>
      <c r="B117" s="251"/>
      <c r="C117" s="252"/>
      <c r="D117" s="525" t="s">
        <v>74</v>
      </c>
      <c r="E117" s="526"/>
      <c r="F117" s="526"/>
      <c r="G117" s="526"/>
      <c r="H117" s="527"/>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s="7" customFormat="1" ht="36" customHeight="1" x14ac:dyDescent="0.35">
      <c r="A118" s="6"/>
      <c r="B118" s="182">
        <v>7</v>
      </c>
      <c r="C118" s="107" t="s">
        <v>44</v>
      </c>
      <c r="D118" s="127" t="s">
        <v>129</v>
      </c>
      <c r="E118" s="109" t="s">
        <v>31</v>
      </c>
      <c r="F118" s="131">
        <v>686</v>
      </c>
      <c r="G118" s="111"/>
      <c r="H118" s="112">
        <f>F118*G118</f>
        <v>0</v>
      </c>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s="6" customFormat="1" ht="69" customHeight="1" x14ac:dyDescent="0.35">
      <c r="B119" s="79">
        <v>8</v>
      </c>
      <c r="C119" s="85" t="s">
        <v>46</v>
      </c>
      <c r="D119" s="8" t="s">
        <v>227</v>
      </c>
      <c r="E119" s="80" t="s">
        <v>32</v>
      </c>
      <c r="F119" s="88">
        <v>515</v>
      </c>
      <c r="G119" s="78"/>
      <c r="H119" s="56">
        <f>F119*G119</f>
        <v>0</v>
      </c>
    </row>
    <row r="120" spans="1:37" s="7" customFormat="1" ht="22.5" customHeight="1" thickBot="1" x14ac:dyDescent="0.4">
      <c r="A120" s="6"/>
      <c r="B120" s="148">
        <v>9</v>
      </c>
      <c r="C120" s="149" t="s">
        <v>219</v>
      </c>
      <c r="D120" s="160" t="s">
        <v>39</v>
      </c>
      <c r="E120" s="118" t="s">
        <v>34</v>
      </c>
      <c r="F120" s="155">
        <v>13</v>
      </c>
      <c r="G120" s="156"/>
      <c r="H120" s="157">
        <f>F120*G120</f>
        <v>0</v>
      </c>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s="7" customFormat="1" ht="19.899999999999999" customHeight="1" thickBot="1" x14ac:dyDescent="0.4">
      <c r="A121" s="6"/>
      <c r="B121" s="542" t="s">
        <v>81</v>
      </c>
      <c r="C121" s="543"/>
      <c r="D121" s="543"/>
      <c r="E121" s="543"/>
      <c r="F121" s="543"/>
      <c r="G121" s="544"/>
      <c r="H121" s="152">
        <f>SUM(H118:H120)</f>
        <v>0</v>
      </c>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1:37" s="7" customFormat="1" ht="16.149999999999999" customHeight="1" thickBot="1" x14ac:dyDescent="0.3">
      <c r="A122" s="6"/>
      <c r="B122" s="21"/>
      <c r="C122" s="21"/>
      <c r="D122" s="525" t="s">
        <v>75</v>
      </c>
      <c r="E122" s="526"/>
      <c r="F122" s="526"/>
      <c r="G122" s="526"/>
      <c r="H122" s="527"/>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1:37" s="7" customFormat="1" ht="42.6" customHeight="1" x14ac:dyDescent="0.35">
      <c r="A123" s="6"/>
      <c r="B123" s="13">
        <v>10</v>
      </c>
      <c r="C123" s="84" t="s">
        <v>48</v>
      </c>
      <c r="D123" s="28" t="s">
        <v>118</v>
      </c>
      <c r="E123" s="29" t="s">
        <v>33</v>
      </c>
      <c r="F123" s="87">
        <v>877</v>
      </c>
      <c r="G123" s="86"/>
      <c r="H123" s="55">
        <f t="shared" ref="H123:H129" si="5">F123*G123</f>
        <v>0</v>
      </c>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1:37" s="25" customFormat="1" ht="60" customHeight="1" x14ac:dyDescent="0.35">
      <c r="A124" s="24"/>
      <c r="B124" s="79">
        <v>11</v>
      </c>
      <c r="C124" s="85" t="s">
        <v>48</v>
      </c>
      <c r="D124" s="26" t="s">
        <v>119</v>
      </c>
      <c r="E124" s="27" t="s">
        <v>120</v>
      </c>
      <c r="F124" s="88">
        <v>1356</v>
      </c>
      <c r="G124" s="78"/>
      <c r="H124" s="56">
        <f t="shared" si="5"/>
        <v>0</v>
      </c>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row>
    <row r="125" spans="1:37" s="25" customFormat="1" ht="45.75" customHeight="1" x14ac:dyDescent="0.35">
      <c r="A125" s="24"/>
      <c r="B125" s="79">
        <v>12</v>
      </c>
      <c r="C125" s="85" t="s">
        <v>49</v>
      </c>
      <c r="D125" s="26" t="s">
        <v>130</v>
      </c>
      <c r="E125" s="27" t="s">
        <v>32</v>
      </c>
      <c r="F125" s="88">
        <v>4006</v>
      </c>
      <c r="G125" s="78"/>
      <c r="H125" s="56">
        <f t="shared" si="5"/>
        <v>0</v>
      </c>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row>
    <row r="126" spans="1:37" s="25" customFormat="1" ht="50.45" customHeight="1" x14ac:dyDescent="0.35">
      <c r="A126" s="24"/>
      <c r="B126" s="79">
        <v>13</v>
      </c>
      <c r="C126" s="85" t="s">
        <v>45</v>
      </c>
      <c r="D126" s="26" t="s">
        <v>121</v>
      </c>
      <c r="E126" s="27" t="s">
        <v>33</v>
      </c>
      <c r="F126" s="88">
        <v>11</v>
      </c>
      <c r="G126" s="78"/>
      <c r="H126" s="56">
        <f t="shared" si="5"/>
        <v>0</v>
      </c>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row>
    <row r="127" spans="1:37" s="7" customFormat="1" ht="81.599999999999994" customHeight="1" x14ac:dyDescent="0.35">
      <c r="A127" s="6"/>
      <c r="B127" s="79">
        <v>14</v>
      </c>
      <c r="C127" s="85" t="s">
        <v>196</v>
      </c>
      <c r="D127" s="26" t="s">
        <v>68</v>
      </c>
      <c r="E127" s="27" t="s">
        <v>33</v>
      </c>
      <c r="F127" s="88">
        <v>744</v>
      </c>
      <c r="G127" s="78"/>
      <c r="H127" s="56">
        <f t="shared" si="5"/>
        <v>0</v>
      </c>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s="7" customFormat="1" ht="56.25" x14ac:dyDescent="0.35">
      <c r="A128" s="6"/>
      <c r="B128" s="79">
        <v>15</v>
      </c>
      <c r="C128" s="85" t="s">
        <v>49</v>
      </c>
      <c r="D128" s="26" t="s">
        <v>123</v>
      </c>
      <c r="E128" s="27" t="s">
        <v>32</v>
      </c>
      <c r="F128" s="88">
        <v>3923</v>
      </c>
      <c r="G128" s="78"/>
      <c r="H128" s="56">
        <f t="shared" si="5"/>
        <v>0</v>
      </c>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1:37" s="25" customFormat="1" ht="45.75" customHeight="1" thickBot="1" x14ac:dyDescent="0.4">
      <c r="A129" s="24"/>
      <c r="B129" s="148">
        <v>16</v>
      </c>
      <c r="C129" s="149" t="s">
        <v>48</v>
      </c>
      <c r="D129" s="171" t="s">
        <v>131</v>
      </c>
      <c r="E129" s="172" t="s">
        <v>31</v>
      </c>
      <c r="F129" s="155">
        <v>250</v>
      </c>
      <c r="G129" s="156"/>
      <c r="H129" s="157">
        <f t="shared" si="5"/>
        <v>0</v>
      </c>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row>
    <row r="130" spans="1:37" s="7" customFormat="1" ht="16.149999999999999" customHeight="1" thickBot="1" x14ac:dyDescent="0.4">
      <c r="A130" s="6"/>
      <c r="B130" s="542" t="s">
        <v>82</v>
      </c>
      <c r="C130" s="543"/>
      <c r="D130" s="543"/>
      <c r="E130" s="543"/>
      <c r="F130" s="543"/>
      <c r="G130" s="544"/>
      <c r="H130" s="194">
        <f>SUM(H123:H129)</f>
        <v>0</v>
      </c>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1:37" s="7" customFormat="1" ht="16.899999999999999" customHeight="1" thickBot="1" x14ac:dyDescent="0.4">
      <c r="A131" s="6"/>
      <c r="B131" s="58"/>
      <c r="C131" s="59"/>
      <c r="D131" s="525" t="s">
        <v>76</v>
      </c>
      <c r="E131" s="526"/>
      <c r="F131" s="526"/>
      <c r="G131" s="526"/>
      <c r="H131" s="527"/>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row>
    <row r="132" spans="1:37" s="7" customFormat="1" ht="66" customHeight="1" x14ac:dyDescent="0.35">
      <c r="A132" s="6"/>
      <c r="B132" s="13">
        <v>17</v>
      </c>
      <c r="C132" s="84" t="s">
        <v>196</v>
      </c>
      <c r="D132" s="57" t="s">
        <v>124</v>
      </c>
      <c r="E132" s="30" t="s">
        <v>33</v>
      </c>
      <c r="F132" s="87">
        <v>1447</v>
      </c>
      <c r="G132" s="86"/>
      <c r="H132" s="186">
        <f>(F132*G132)</f>
        <v>0</v>
      </c>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1:37" ht="41.25" customHeight="1" x14ac:dyDescent="0.35">
      <c r="A133" s="97"/>
      <c r="B133" s="98">
        <v>18</v>
      </c>
      <c r="C133" s="99" t="s">
        <v>194</v>
      </c>
      <c r="D133" s="8" t="s">
        <v>132</v>
      </c>
      <c r="E133" s="101" t="s">
        <v>32</v>
      </c>
      <c r="F133" s="102">
        <v>3650</v>
      </c>
      <c r="G133" s="103"/>
      <c r="H133" s="78">
        <f>(F133*G133)</f>
        <v>0</v>
      </c>
      <c r="I133" s="104"/>
      <c r="J133"/>
      <c r="K133"/>
      <c r="L133"/>
      <c r="M133"/>
      <c r="N133"/>
      <c r="O133"/>
      <c r="P133"/>
      <c r="Q133"/>
      <c r="R133"/>
      <c r="S133"/>
      <c r="T133"/>
      <c r="U133"/>
      <c r="V133"/>
      <c r="W133"/>
      <c r="X133"/>
      <c r="Y133"/>
      <c r="Z133"/>
      <c r="AA133"/>
      <c r="AB133"/>
      <c r="AC133"/>
      <c r="AD133"/>
      <c r="AE133"/>
      <c r="AF133"/>
      <c r="AG133"/>
      <c r="AH133"/>
      <c r="AI133"/>
      <c r="AJ133"/>
      <c r="AK133"/>
    </row>
    <row r="134" spans="1:37" s="7" customFormat="1" ht="42.75" customHeight="1" x14ac:dyDescent="0.35">
      <c r="A134" s="6"/>
      <c r="B134" s="148">
        <v>19</v>
      </c>
      <c r="C134" s="149" t="s">
        <v>49</v>
      </c>
      <c r="D134" s="160" t="s">
        <v>241</v>
      </c>
      <c r="E134" s="118" t="s">
        <v>32</v>
      </c>
      <c r="F134" s="155">
        <v>1533</v>
      </c>
      <c r="G134" s="156"/>
      <c r="H134" s="157">
        <f>(F134*G134)</f>
        <v>0</v>
      </c>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1:37" ht="61.15" customHeight="1" x14ac:dyDescent="0.35">
      <c r="A135" s="97"/>
      <c r="B135" s="98">
        <v>20</v>
      </c>
      <c r="C135" s="99" t="s">
        <v>222</v>
      </c>
      <c r="D135" s="8" t="s">
        <v>133</v>
      </c>
      <c r="E135" s="172" t="s">
        <v>31</v>
      </c>
      <c r="F135" s="102">
        <v>1397</v>
      </c>
      <c r="G135" s="103"/>
      <c r="H135" s="78">
        <f>(F135*G135)</f>
        <v>0</v>
      </c>
      <c r="I135" s="104"/>
      <c r="J135"/>
      <c r="K135"/>
      <c r="L135"/>
      <c r="M135"/>
      <c r="N135"/>
      <c r="O135"/>
      <c r="P135"/>
      <c r="Q135"/>
      <c r="R135"/>
      <c r="S135"/>
      <c r="T135"/>
      <c r="U135"/>
      <c r="V135"/>
      <c r="W135"/>
      <c r="X135"/>
      <c r="Y135"/>
      <c r="Z135"/>
      <c r="AA135"/>
      <c r="AB135"/>
      <c r="AC135"/>
      <c r="AD135"/>
      <c r="AE135"/>
      <c r="AF135"/>
      <c r="AG135"/>
      <c r="AH135"/>
      <c r="AI135"/>
      <c r="AJ135"/>
      <c r="AK135"/>
    </row>
    <row r="136" spans="1:37" s="193" customFormat="1" ht="57" thickBot="1" x14ac:dyDescent="0.4">
      <c r="A136" s="189"/>
      <c r="B136" s="148">
        <v>21</v>
      </c>
      <c r="C136" s="190" t="s">
        <v>228</v>
      </c>
      <c r="D136" s="191" t="s">
        <v>134</v>
      </c>
      <c r="E136" s="192" t="s">
        <v>32</v>
      </c>
      <c r="F136" s="155">
        <v>100</v>
      </c>
      <c r="G136" s="156"/>
      <c r="H136" s="157">
        <f>(F136*G136)</f>
        <v>0</v>
      </c>
    </row>
    <row r="137" spans="1:37" s="7" customFormat="1" ht="19.5" customHeight="1" thickBot="1" x14ac:dyDescent="0.3">
      <c r="A137" s="6"/>
      <c r="B137" s="539" t="s">
        <v>80</v>
      </c>
      <c r="C137" s="540"/>
      <c r="D137" s="540"/>
      <c r="E137" s="540"/>
      <c r="F137" s="540"/>
      <c r="G137" s="545"/>
      <c r="H137" s="132">
        <f>SUM(H132:H136)</f>
        <v>0</v>
      </c>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row>
    <row r="138" spans="1:37" ht="18.75" x14ac:dyDescent="0.35">
      <c r="A138" s="89"/>
      <c r="B138" s="161"/>
      <c r="C138" s="162"/>
      <c r="D138" s="163" t="s">
        <v>242</v>
      </c>
      <c r="E138" s="164"/>
      <c r="F138" s="165"/>
      <c r="G138" s="166"/>
      <c r="H138" s="122"/>
      <c r="I138" s="89"/>
      <c r="J138"/>
      <c r="K138"/>
      <c r="L138"/>
      <c r="M138"/>
      <c r="N138"/>
      <c r="O138"/>
      <c r="P138"/>
      <c r="Q138"/>
      <c r="R138"/>
      <c r="S138"/>
      <c r="T138"/>
      <c r="U138"/>
      <c r="V138"/>
      <c r="W138"/>
      <c r="X138"/>
      <c r="Y138"/>
      <c r="Z138"/>
      <c r="AA138"/>
      <c r="AB138"/>
      <c r="AC138"/>
      <c r="AD138"/>
      <c r="AE138"/>
      <c r="AF138"/>
      <c r="AG138"/>
      <c r="AH138"/>
      <c r="AI138"/>
      <c r="AJ138"/>
      <c r="AK138"/>
    </row>
    <row r="139" spans="1:37" s="7" customFormat="1" ht="54" customHeight="1" thickBot="1" x14ac:dyDescent="0.4">
      <c r="A139" s="6"/>
      <c r="B139" s="79">
        <v>22</v>
      </c>
      <c r="C139" s="85"/>
      <c r="D139" s="8" t="s">
        <v>70</v>
      </c>
      <c r="E139" s="172" t="s">
        <v>31</v>
      </c>
      <c r="F139" s="88">
        <v>200</v>
      </c>
      <c r="G139" s="78"/>
      <c r="H139" s="56">
        <f>(F139*G139)</f>
        <v>0</v>
      </c>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row>
    <row r="140" spans="1:37" ht="20.100000000000001" customHeight="1" thickBot="1" x14ac:dyDescent="0.4">
      <c r="A140" s="89"/>
      <c r="B140" s="578" t="s">
        <v>243</v>
      </c>
      <c r="C140" s="579"/>
      <c r="D140" s="579"/>
      <c r="E140" s="579"/>
      <c r="F140" s="579"/>
      <c r="G140" s="580"/>
      <c r="H140" s="158">
        <f>SUM(H139:H139)</f>
        <v>0</v>
      </c>
      <c r="I140" s="89"/>
      <c r="J140"/>
      <c r="K140"/>
      <c r="L140"/>
      <c r="M140"/>
      <c r="N140"/>
      <c r="O140"/>
      <c r="P140"/>
      <c r="Q140"/>
      <c r="R140"/>
      <c r="S140"/>
      <c r="T140"/>
      <c r="U140"/>
      <c r="V140"/>
      <c r="W140"/>
      <c r="X140"/>
      <c r="Y140"/>
      <c r="Z140"/>
      <c r="AA140"/>
      <c r="AB140"/>
      <c r="AC140"/>
      <c r="AD140"/>
      <c r="AE140"/>
      <c r="AF140"/>
      <c r="AG140"/>
      <c r="AH140"/>
      <c r="AI140"/>
      <c r="AJ140"/>
      <c r="AK140"/>
    </row>
    <row r="141" spans="1:37" ht="19.5" thickBot="1" x14ac:dyDescent="0.4">
      <c r="E141" s="72"/>
    </row>
    <row r="142" spans="1:37" ht="39" customHeight="1" x14ac:dyDescent="0.35">
      <c r="A142" s="16"/>
      <c r="B142" s="53"/>
      <c r="C142" s="95"/>
      <c r="D142" s="575" t="s">
        <v>126</v>
      </c>
      <c r="E142" s="576"/>
      <c r="F142" s="576"/>
      <c r="G142" s="577"/>
      <c r="H142" s="96"/>
    </row>
    <row r="143" spans="1:37" ht="18.75" x14ac:dyDescent="0.35">
      <c r="A143" s="16"/>
      <c r="B143" s="43"/>
      <c r="C143" s="14"/>
      <c r="D143" s="73" t="s">
        <v>110</v>
      </c>
      <c r="E143" s="73"/>
      <c r="F143" s="74"/>
      <c r="G143" s="174"/>
      <c r="H143" s="179">
        <f>SUM(H115)</f>
        <v>0</v>
      </c>
    </row>
    <row r="144" spans="1:37" ht="18.75" x14ac:dyDescent="0.35">
      <c r="A144" s="16"/>
      <c r="B144" s="43"/>
      <c r="C144" s="14"/>
      <c r="D144" s="73" t="s">
        <v>77</v>
      </c>
      <c r="E144" s="73"/>
      <c r="F144" s="74"/>
      <c r="G144" s="75"/>
      <c r="H144" s="179">
        <f>SUM(H121)</f>
        <v>0</v>
      </c>
    </row>
    <row r="145" spans="1:37" s="2" customFormat="1" ht="18.75" x14ac:dyDescent="0.35">
      <c r="A145" s="16"/>
      <c r="B145" s="64"/>
      <c r="C145" s="65"/>
      <c r="D145" s="73" t="s">
        <v>78</v>
      </c>
      <c r="E145" s="76"/>
      <c r="F145" s="74"/>
      <c r="G145" s="75"/>
      <c r="H145" s="179">
        <f>SUM(H130)</f>
        <v>0</v>
      </c>
    </row>
    <row r="146" spans="1:37" s="2" customFormat="1" ht="18.75" x14ac:dyDescent="0.35">
      <c r="A146" s="1"/>
      <c r="B146" s="17"/>
      <c r="C146" s="8"/>
      <c r="D146" s="73" t="s">
        <v>136</v>
      </c>
      <c r="E146" s="76"/>
      <c r="F146" s="77"/>
      <c r="G146" s="76"/>
      <c r="H146" s="179">
        <f>SUM(H137)</f>
        <v>0</v>
      </c>
    </row>
    <row r="147" spans="1:37" ht="19.5" thickBot="1" x14ac:dyDescent="0.4">
      <c r="A147" s="139"/>
      <c r="B147" s="140"/>
      <c r="C147" s="175"/>
      <c r="D147" s="73" t="s">
        <v>114</v>
      </c>
      <c r="E147" s="142"/>
      <c r="F147" s="142"/>
      <c r="G147" s="142"/>
      <c r="H147" s="180">
        <f>H140</f>
        <v>0</v>
      </c>
      <c r="I147"/>
      <c r="J147"/>
      <c r="K147"/>
      <c r="L147"/>
      <c r="M147"/>
      <c r="N147"/>
      <c r="O147"/>
      <c r="P147"/>
      <c r="Q147"/>
      <c r="R147"/>
      <c r="S147"/>
      <c r="T147"/>
      <c r="U147"/>
      <c r="V147"/>
      <c r="W147"/>
      <c r="X147"/>
      <c r="Y147"/>
      <c r="Z147"/>
      <c r="AA147"/>
      <c r="AB147"/>
      <c r="AC147"/>
      <c r="AD147"/>
      <c r="AE147"/>
      <c r="AF147"/>
      <c r="AG147"/>
      <c r="AH147"/>
      <c r="AI147"/>
      <c r="AJ147"/>
      <c r="AK147"/>
    </row>
    <row r="148" spans="1:37" ht="21.75" customHeight="1" thickBot="1" x14ac:dyDescent="0.4">
      <c r="B148" s="145"/>
      <c r="C148" s="146"/>
      <c r="D148" s="571" t="s">
        <v>326</v>
      </c>
      <c r="E148" s="572"/>
      <c r="F148" s="572"/>
      <c r="G148" s="573"/>
      <c r="H148" s="147">
        <f>SUM(H143:H147)</f>
        <v>0</v>
      </c>
    </row>
    <row r="149" spans="1:37" ht="18.75" thickBot="1" x14ac:dyDescent="0.4"/>
    <row r="150" spans="1:37" ht="19.149999999999999" customHeight="1" thickBot="1" x14ac:dyDescent="0.4">
      <c r="B150" s="581" t="s">
        <v>135</v>
      </c>
      <c r="C150" s="582"/>
      <c r="D150" s="582"/>
      <c r="E150" s="582"/>
      <c r="F150" s="582"/>
      <c r="G150" s="582"/>
      <c r="H150" s="583"/>
    </row>
    <row r="151" spans="1:37" ht="56.25" x14ac:dyDescent="0.35">
      <c r="B151" s="41" t="s">
        <v>25</v>
      </c>
      <c r="C151" s="47" t="s">
        <v>36</v>
      </c>
      <c r="D151" s="47" t="s">
        <v>26</v>
      </c>
      <c r="E151" s="47" t="s">
        <v>27</v>
      </c>
      <c r="F151" s="5" t="s">
        <v>28</v>
      </c>
      <c r="G151" s="48" t="s">
        <v>29</v>
      </c>
      <c r="H151" s="49" t="s">
        <v>30</v>
      </c>
    </row>
    <row r="152" spans="1:37" ht="19.5" thickBot="1" x14ac:dyDescent="0.4">
      <c r="B152" s="50">
        <v>1</v>
      </c>
      <c r="C152" s="23">
        <v>2</v>
      </c>
      <c r="D152" s="23">
        <v>3</v>
      </c>
      <c r="E152" s="23">
        <v>4</v>
      </c>
      <c r="F152" s="23">
        <v>5</v>
      </c>
      <c r="G152" s="51">
        <v>6</v>
      </c>
      <c r="H152" s="52">
        <v>7</v>
      </c>
    </row>
    <row r="153" spans="1:37" s="7" customFormat="1" ht="19.5" thickBot="1" x14ac:dyDescent="0.3">
      <c r="A153" s="6"/>
      <c r="B153" s="251"/>
      <c r="C153" s="252"/>
      <c r="D153" s="185" t="s">
        <v>74</v>
      </c>
      <c r="E153" s="253"/>
      <c r="F153" s="253"/>
      <c r="G153" s="253"/>
      <c r="H153" s="254"/>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row>
    <row r="154" spans="1:37" s="7" customFormat="1" ht="74.25" customHeight="1" x14ac:dyDescent="0.35">
      <c r="A154" s="6"/>
      <c r="B154" s="182">
        <v>1</v>
      </c>
      <c r="C154" s="107" t="s">
        <v>44</v>
      </c>
      <c r="D154" s="127" t="s">
        <v>117</v>
      </c>
      <c r="E154" s="109" t="s">
        <v>31</v>
      </c>
      <c r="F154" s="131">
        <v>539</v>
      </c>
      <c r="G154" s="111"/>
      <c r="H154" s="112">
        <f>F154*G154</f>
        <v>0</v>
      </c>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row>
    <row r="155" spans="1:37" s="7" customFormat="1" ht="22.5" customHeight="1" x14ac:dyDescent="0.35">
      <c r="A155" s="6"/>
      <c r="B155" s="79">
        <v>2</v>
      </c>
      <c r="C155" s="85" t="s">
        <v>219</v>
      </c>
      <c r="D155" s="8" t="s">
        <v>39</v>
      </c>
      <c r="E155" s="80" t="s">
        <v>34</v>
      </c>
      <c r="F155" s="88">
        <v>14</v>
      </c>
      <c r="G155" s="78"/>
      <c r="H155" s="56">
        <f>F155*G155</f>
        <v>0</v>
      </c>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row>
    <row r="156" spans="1:37" s="7" customFormat="1" ht="47.25" customHeight="1" thickBot="1" x14ac:dyDescent="0.4">
      <c r="A156" s="6"/>
      <c r="B156" s="148">
        <v>3</v>
      </c>
      <c r="C156" s="149" t="s">
        <v>218</v>
      </c>
      <c r="D156" s="160" t="s">
        <v>138</v>
      </c>
      <c r="E156" s="118" t="s">
        <v>34</v>
      </c>
      <c r="F156" s="155">
        <v>2</v>
      </c>
      <c r="G156" s="156"/>
      <c r="H156" s="157">
        <f>F156*G156</f>
        <v>0</v>
      </c>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row>
    <row r="157" spans="1:37" s="7" customFormat="1" ht="19.899999999999999" customHeight="1" thickBot="1" x14ac:dyDescent="0.4">
      <c r="A157" s="6"/>
      <c r="B157" s="542" t="s">
        <v>81</v>
      </c>
      <c r="C157" s="543"/>
      <c r="D157" s="543"/>
      <c r="E157" s="543"/>
      <c r="F157" s="543"/>
      <c r="G157" s="544"/>
      <c r="H157" s="152">
        <f>SUM(H154:H156)</f>
        <v>0</v>
      </c>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row>
    <row r="158" spans="1:37" s="7" customFormat="1" ht="16.149999999999999" customHeight="1" thickBot="1" x14ac:dyDescent="0.4">
      <c r="A158" s="6"/>
      <c r="B158" s="21"/>
      <c r="C158" s="21"/>
      <c r="D158" s="167" t="s">
        <v>75</v>
      </c>
      <c r="E158" s="70"/>
      <c r="F158" s="22"/>
      <c r="G158" s="22"/>
      <c r="H158" s="31"/>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row>
    <row r="159" spans="1:37" s="7" customFormat="1" ht="42.6" customHeight="1" x14ac:dyDescent="0.35">
      <c r="A159" s="6"/>
      <c r="B159" s="13">
        <v>4</v>
      </c>
      <c r="C159" s="84" t="s">
        <v>63</v>
      </c>
      <c r="D159" s="28" t="s">
        <v>118</v>
      </c>
      <c r="E159" s="29" t="s">
        <v>33</v>
      </c>
      <c r="F159" s="87">
        <v>718</v>
      </c>
      <c r="G159" s="86"/>
      <c r="H159" s="55">
        <f t="shared" ref="H159:H164" si="6">F159*G159</f>
        <v>0</v>
      </c>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row>
    <row r="160" spans="1:37" s="25" customFormat="1" ht="60" customHeight="1" x14ac:dyDescent="0.35">
      <c r="A160" s="24"/>
      <c r="B160" s="79">
        <v>5</v>
      </c>
      <c r="C160" s="85" t="s">
        <v>44</v>
      </c>
      <c r="D160" s="26" t="s">
        <v>249</v>
      </c>
      <c r="E160" s="27" t="s">
        <v>33</v>
      </c>
      <c r="F160" s="88">
        <v>1388</v>
      </c>
      <c r="G160" s="78"/>
      <c r="H160" s="56">
        <f t="shared" si="6"/>
        <v>0</v>
      </c>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row>
    <row r="161" spans="1:37" s="25" customFormat="1" ht="51.75" customHeight="1" x14ac:dyDescent="0.35">
      <c r="A161" s="24"/>
      <c r="B161" s="79">
        <v>6</v>
      </c>
      <c r="C161" s="85" t="s">
        <v>64</v>
      </c>
      <c r="D161" s="26" t="s">
        <v>244</v>
      </c>
      <c r="E161" s="27" t="s">
        <v>32</v>
      </c>
      <c r="F161" s="88">
        <v>3103</v>
      </c>
      <c r="G161" s="78"/>
      <c r="H161" s="56">
        <f t="shared" si="6"/>
        <v>0</v>
      </c>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row>
    <row r="162" spans="1:37" s="25" customFormat="1" ht="50.45" customHeight="1" x14ac:dyDescent="0.35">
      <c r="A162" s="24"/>
      <c r="B162" s="79">
        <v>7</v>
      </c>
      <c r="C162" s="85" t="s">
        <v>45</v>
      </c>
      <c r="D162" s="26" t="s">
        <v>248</v>
      </c>
      <c r="E162" s="27" t="s">
        <v>33</v>
      </c>
      <c r="F162" s="88">
        <v>11</v>
      </c>
      <c r="G162" s="78"/>
      <c r="H162" s="56">
        <f t="shared" si="6"/>
        <v>0</v>
      </c>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row>
    <row r="163" spans="1:37" s="7" customFormat="1" ht="81.599999999999994" customHeight="1" x14ac:dyDescent="0.35">
      <c r="A163" s="6"/>
      <c r="B163" s="79">
        <v>8</v>
      </c>
      <c r="C163" s="85" t="s">
        <v>46</v>
      </c>
      <c r="D163" s="26" t="s">
        <v>247</v>
      </c>
      <c r="E163" s="27" t="s">
        <v>33</v>
      </c>
      <c r="F163" s="88">
        <v>567</v>
      </c>
      <c r="G163" s="78"/>
      <c r="H163" s="56">
        <f t="shared" si="6"/>
        <v>0</v>
      </c>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row>
    <row r="164" spans="1:37" s="7" customFormat="1" ht="38.25" thickBot="1" x14ac:dyDescent="0.4">
      <c r="A164" s="6"/>
      <c r="B164" s="148">
        <v>9</v>
      </c>
      <c r="C164" s="149" t="s">
        <v>122</v>
      </c>
      <c r="D164" s="171" t="s">
        <v>246</v>
      </c>
      <c r="E164" s="172" t="s">
        <v>32</v>
      </c>
      <c r="F164" s="155">
        <v>3069</v>
      </c>
      <c r="G164" s="156"/>
      <c r="H164" s="157">
        <f t="shared" si="6"/>
        <v>0</v>
      </c>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row>
    <row r="165" spans="1:37" s="7" customFormat="1" ht="20.25" customHeight="1" thickBot="1" x14ac:dyDescent="0.4">
      <c r="A165" s="6"/>
      <c r="B165" s="542" t="s">
        <v>82</v>
      </c>
      <c r="C165" s="543"/>
      <c r="D165" s="543"/>
      <c r="E165" s="543"/>
      <c r="F165" s="543"/>
      <c r="G165" s="544"/>
      <c r="H165" s="152">
        <f>SUM(H159:H164)</f>
        <v>0</v>
      </c>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1:37" s="7" customFormat="1" ht="16.899999999999999" customHeight="1" thickBot="1" x14ac:dyDescent="0.4">
      <c r="A166" s="6"/>
      <c r="B166" s="58"/>
      <c r="C166" s="59"/>
      <c r="D166" s="167" t="s">
        <v>76</v>
      </c>
      <c r="E166" s="71"/>
      <c r="F166" s="15"/>
      <c r="G166" s="15"/>
      <c r="H166" s="168"/>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1:37" s="7" customFormat="1" ht="66" customHeight="1" x14ac:dyDescent="0.35">
      <c r="A167" s="6"/>
      <c r="B167" s="13">
        <v>10</v>
      </c>
      <c r="C167" s="84" t="s">
        <v>47</v>
      </c>
      <c r="D167" s="57" t="s">
        <v>245</v>
      </c>
      <c r="E167" s="30" t="s">
        <v>33</v>
      </c>
      <c r="F167" s="87">
        <v>1144</v>
      </c>
      <c r="G167" s="86"/>
      <c r="H167" s="186">
        <f>(F167*G167)</f>
        <v>0</v>
      </c>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row>
    <row r="168" spans="1:37" ht="61.15" customHeight="1" x14ac:dyDescent="0.35">
      <c r="A168" s="97"/>
      <c r="B168" s="98">
        <v>11</v>
      </c>
      <c r="C168" s="99" t="s">
        <v>48</v>
      </c>
      <c r="D168" s="8" t="s">
        <v>143</v>
      </c>
      <c r="E168" s="101" t="s">
        <v>32</v>
      </c>
      <c r="F168" s="102">
        <v>2970</v>
      </c>
      <c r="G168" s="103"/>
      <c r="H168" s="78">
        <f>(F168*G168)</f>
        <v>0</v>
      </c>
      <c r="I168" s="104"/>
      <c r="J168"/>
      <c r="K168"/>
      <c r="L168"/>
      <c r="M168"/>
      <c r="N168"/>
      <c r="O168"/>
      <c r="P168"/>
      <c r="Q168"/>
      <c r="R168"/>
      <c r="S168"/>
      <c r="T168"/>
      <c r="U168"/>
      <c r="V168"/>
      <c r="W168"/>
      <c r="X168"/>
      <c r="Y168"/>
      <c r="Z168"/>
      <c r="AA168"/>
      <c r="AB168"/>
      <c r="AC168"/>
      <c r="AD168"/>
      <c r="AE168"/>
      <c r="AF168"/>
      <c r="AG168"/>
      <c r="AH168"/>
      <c r="AI168"/>
      <c r="AJ168"/>
      <c r="AK168"/>
    </row>
    <row r="169" spans="1:37" s="7" customFormat="1" ht="42.75" customHeight="1" x14ac:dyDescent="0.35">
      <c r="A169" s="6"/>
      <c r="B169" s="79">
        <v>12</v>
      </c>
      <c r="C169" s="85" t="s">
        <v>49</v>
      </c>
      <c r="D169" s="8" t="s">
        <v>125</v>
      </c>
      <c r="E169" s="80" t="s">
        <v>32</v>
      </c>
      <c r="F169" s="88">
        <v>1071</v>
      </c>
      <c r="G169" s="78"/>
      <c r="H169" s="56">
        <f>(F169*G169)</f>
        <v>0</v>
      </c>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row>
    <row r="170" spans="1:37" ht="61.15" customHeight="1" x14ac:dyDescent="0.35">
      <c r="A170" s="97"/>
      <c r="B170" s="98">
        <v>13</v>
      </c>
      <c r="C170" s="99" t="s">
        <v>48</v>
      </c>
      <c r="D170" s="8" t="s">
        <v>133</v>
      </c>
      <c r="E170" s="27" t="s">
        <v>31</v>
      </c>
      <c r="F170" s="102">
        <v>1064</v>
      </c>
      <c r="G170" s="103"/>
      <c r="H170" s="78">
        <f>(F170*G170)</f>
        <v>0</v>
      </c>
      <c r="I170" s="104"/>
      <c r="J170"/>
      <c r="K170"/>
      <c r="L170"/>
      <c r="M170"/>
      <c r="N170"/>
      <c r="O170"/>
      <c r="P170"/>
      <c r="Q170"/>
      <c r="R170"/>
      <c r="S170"/>
      <c r="T170"/>
      <c r="U170"/>
      <c r="V170"/>
      <c r="W170"/>
      <c r="X170"/>
      <c r="Y170"/>
      <c r="Z170"/>
      <c r="AA170"/>
      <c r="AB170"/>
      <c r="AC170"/>
      <c r="AD170"/>
      <c r="AE170"/>
      <c r="AF170"/>
      <c r="AG170"/>
      <c r="AH170"/>
      <c r="AI170"/>
      <c r="AJ170"/>
      <c r="AK170"/>
    </row>
    <row r="171" spans="1:37" s="7" customFormat="1" ht="21.75" customHeight="1" thickBot="1" x14ac:dyDescent="0.3">
      <c r="A171" s="6"/>
      <c r="B171" s="584" t="s">
        <v>80</v>
      </c>
      <c r="C171" s="585"/>
      <c r="D171" s="585"/>
      <c r="E171" s="585"/>
      <c r="F171" s="585"/>
      <c r="G171" s="586"/>
      <c r="H171" s="181">
        <f>SUM(H167:H170)</f>
        <v>0</v>
      </c>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1:37" ht="18.75" x14ac:dyDescent="0.35">
      <c r="A172" s="89"/>
      <c r="B172" s="161"/>
      <c r="C172" s="162"/>
      <c r="D172" s="163" t="s">
        <v>96</v>
      </c>
      <c r="E172" s="164"/>
      <c r="F172" s="165"/>
      <c r="G172" s="166"/>
      <c r="H172" s="122"/>
      <c r="I172" s="89"/>
      <c r="J172"/>
      <c r="K172"/>
      <c r="L172"/>
      <c r="M172"/>
      <c r="N172"/>
      <c r="O172"/>
      <c r="P172"/>
      <c r="Q172"/>
      <c r="R172"/>
      <c r="S172"/>
      <c r="T172"/>
      <c r="U172"/>
      <c r="V172"/>
      <c r="W172"/>
      <c r="X172"/>
      <c r="Y172"/>
      <c r="Z172"/>
      <c r="AA172"/>
      <c r="AB172"/>
      <c r="AC172"/>
      <c r="AD172"/>
      <c r="AE172"/>
      <c r="AF172"/>
      <c r="AG172"/>
      <c r="AH172"/>
      <c r="AI172"/>
      <c r="AJ172"/>
      <c r="AK172"/>
    </row>
    <row r="173" spans="1:37" s="7" customFormat="1" ht="64.5" customHeight="1" thickBot="1" x14ac:dyDescent="0.4">
      <c r="A173" s="6"/>
      <c r="B173" s="79">
        <v>14</v>
      </c>
      <c r="C173" s="85" t="s">
        <v>49</v>
      </c>
      <c r="D173" s="8" t="s">
        <v>139</v>
      </c>
      <c r="E173" s="172" t="s">
        <v>31</v>
      </c>
      <c r="F173" s="88">
        <v>70</v>
      </c>
      <c r="G173" s="78"/>
      <c r="H173" s="56">
        <f>(F173*G173)</f>
        <v>0</v>
      </c>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row>
    <row r="174" spans="1:37" ht="20.100000000000001" customHeight="1" thickBot="1" x14ac:dyDescent="0.4">
      <c r="A174" s="89"/>
      <c r="B174" s="578" t="s">
        <v>97</v>
      </c>
      <c r="C174" s="579"/>
      <c r="D174" s="579"/>
      <c r="E174" s="579"/>
      <c r="F174" s="579"/>
      <c r="G174" s="580"/>
      <c r="H174" s="158">
        <f>SUM(H173:H173)</f>
        <v>0</v>
      </c>
      <c r="I174" s="89"/>
      <c r="J174"/>
      <c r="K174"/>
      <c r="L174"/>
      <c r="M174"/>
      <c r="N174"/>
      <c r="O174"/>
      <c r="P174"/>
      <c r="Q174"/>
      <c r="R174"/>
      <c r="S174"/>
      <c r="T174"/>
      <c r="U174"/>
      <c r="V174"/>
      <c r="W174"/>
      <c r="X174"/>
      <c r="Y174"/>
      <c r="Z174"/>
      <c r="AA174"/>
      <c r="AB174"/>
      <c r="AC174"/>
      <c r="AD174"/>
      <c r="AE174"/>
      <c r="AF174"/>
      <c r="AG174"/>
      <c r="AH174"/>
      <c r="AI174"/>
      <c r="AJ174"/>
      <c r="AK174"/>
    </row>
    <row r="175" spans="1:37" ht="20.100000000000001" customHeight="1" thickBot="1" x14ac:dyDescent="0.4">
      <c r="A175" s="89"/>
      <c r="B175" s="277"/>
      <c r="C175" s="278"/>
      <c r="D175" s="278"/>
      <c r="E175" s="461"/>
      <c r="F175" s="278"/>
      <c r="G175" s="278"/>
      <c r="H175" s="462"/>
      <c r="I175" s="89"/>
      <c r="J175"/>
      <c r="K175"/>
      <c r="L175"/>
      <c r="M175"/>
      <c r="N175"/>
      <c r="O175"/>
      <c r="P175"/>
      <c r="Q175"/>
      <c r="R175"/>
      <c r="S175"/>
      <c r="T175"/>
      <c r="U175"/>
      <c r="V175"/>
      <c r="W175"/>
      <c r="X175"/>
      <c r="Y175"/>
      <c r="Z175"/>
      <c r="AA175"/>
      <c r="AB175"/>
      <c r="AC175"/>
      <c r="AD175"/>
      <c r="AE175"/>
      <c r="AF175"/>
      <c r="AG175"/>
      <c r="AH175"/>
      <c r="AI175"/>
      <c r="AJ175"/>
      <c r="AK175"/>
    </row>
    <row r="176" spans="1:37" ht="19.5" thickBot="1" x14ac:dyDescent="0.4">
      <c r="A176" s="2"/>
      <c r="B176" s="213"/>
      <c r="C176" s="212"/>
      <c r="D176" s="204" t="s">
        <v>98</v>
      </c>
      <c r="E176" s="206"/>
      <c r="F176" s="212"/>
      <c r="G176" s="212"/>
      <c r="H176" s="211"/>
      <c r="I176"/>
      <c r="J176"/>
      <c r="K176"/>
      <c r="L176"/>
      <c r="M176"/>
      <c r="N176"/>
      <c r="O176"/>
      <c r="P176"/>
      <c r="Q176"/>
      <c r="R176"/>
      <c r="S176"/>
      <c r="T176"/>
      <c r="U176"/>
      <c r="V176"/>
      <c r="W176"/>
      <c r="X176"/>
      <c r="Y176"/>
      <c r="Z176"/>
      <c r="AA176"/>
      <c r="AB176"/>
      <c r="AC176"/>
      <c r="AD176"/>
      <c r="AE176"/>
      <c r="AF176"/>
      <c r="AG176"/>
      <c r="AH176"/>
      <c r="AI176"/>
      <c r="AJ176"/>
      <c r="AK176"/>
    </row>
    <row r="177" spans="1:37" ht="18.75" x14ac:dyDescent="0.35">
      <c r="A177" s="2"/>
      <c r="B177" s="210"/>
      <c r="C177" s="209"/>
      <c r="D177" s="208" t="s">
        <v>99</v>
      </c>
      <c r="E177" s="458"/>
      <c r="F177" s="459"/>
      <c r="G177" s="206"/>
      <c r="H177" s="170"/>
      <c r="I177"/>
      <c r="J177"/>
      <c r="K177"/>
      <c r="L177"/>
      <c r="M177"/>
      <c r="N177"/>
      <c r="O177"/>
      <c r="P177"/>
      <c r="Q177"/>
      <c r="R177"/>
      <c r="S177"/>
      <c r="T177"/>
      <c r="U177"/>
      <c r="V177"/>
      <c r="W177"/>
      <c r="X177"/>
      <c r="Y177"/>
      <c r="Z177"/>
      <c r="AA177"/>
      <c r="AB177"/>
      <c r="AC177"/>
      <c r="AD177"/>
      <c r="AE177"/>
      <c r="AF177"/>
      <c r="AG177"/>
      <c r="AH177"/>
      <c r="AI177"/>
      <c r="AJ177"/>
      <c r="AK177"/>
    </row>
    <row r="178" spans="1:37" ht="75" x14ac:dyDescent="0.35">
      <c r="A178" s="2"/>
      <c r="B178" s="82">
        <v>15</v>
      </c>
      <c r="C178" s="85" t="s">
        <v>100</v>
      </c>
      <c r="D178" s="8" t="s">
        <v>101</v>
      </c>
      <c r="E178" s="27" t="s">
        <v>102</v>
      </c>
      <c r="F178" s="88">
        <v>18</v>
      </c>
      <c r="G178" s="78"/>
      <c r="H178" s="56">
        <f t="shared" ref="H178:H183" si="7">(F178*G178)</f>
        <v>0</v>
      </c>
      <c r="I178"/>
      <c r="J178"/>
      <c r="K178"/>
      <c r="L178"/>
      <c r="M178"/>
      <c r="N178"/>
      <c r="O178"/>
      <c r="P178"/>
      <c r="Q178"/>
      <c r="R178"/>
      <c r="S178"/>
      <c r="T178"/>
      <c r="U178"/>
      <c r="V178"/>
      <c r="W178"/>
      <c r="X178"/>
      <c r="Y178"/>
      <c r="Z178"/>
      <c r="AA178"/>
      <c r="AB178"/>
      <c r="AC178"/>
      <c r="AD178"/>
      <c r="AE178"/>
      <c r="AF178"/>
      <c r="AG178"/>
      <c r="AH178"/>
      <c r="AI178"/>
      <c r="AJ178"/>
      <c r="AK178"/>
    </row>
    <row r="179" spans="1:37" ht="56.25" x14ac:dyDescent="0.35">
      <c r="A179" s="2"/>
      <c r="B179" s="82">
        <v>16</v>
      </c>
      <c r="C179" s="85" t="s">
        <v>100</v>
      </c>
      <c r="D179" s="8" t="s">
        <v>305</v>
      </c>
      <c r="E179" s="27" t="s">
        <v>102</v>
      </c>
      <c r="F179" s="88">
        <v>28</v>
      </c>
      <c r="G179" s="78"/>
      <c r="H179" s="56">
        <f t="shared" si="7"/>
        <v>0</v>
      </c>
      <c r="I179"/>
      <c r="J179"/>
      <c r="K179"/>
      <c r="L179"/>
      <c r="M179"/>
      <c r="N179"/>
      <c r="O179"/>
      <c r="P179"/>
      <c r="Q179"/>
      <c r="R179"/>
      <c r="S179"/>
      <c r="T179"/>
      <c r="U179"/>
      <c r="V179"/>
      <c r="W179"/>
      <c r="X179"/>
      <c r="Y179"/>
      <c r="Z179"/>
      <c r="AA179"/>
      <c r="AB179"/>
      <c r="AC179"/>
      <c r="AD179"/>
      <c r="AE179"/>
      <c r="AF179"/>
      <c r="AG179"/>
      <c r="AH179"/>
      <c r="AI179"/>
      <c r="AJ179"/>
      <c r="AK179"/>
    </row>
    <row r="180" spans="1:37" ht="56.25" x14ac:dyDescent="0.35">
      <c r="A180" s="2"/>
      <c r="B180" s="82">
        <v>17</v>
      </c>
      <c r="C180" s="85" t="s">
        <v>100</v>
      </c>
      <c r="D180" s="8" t="s">
        <v>103</v>
      </c>
      <c r="E180" s="27" t="s">
        <v>102</v>
      </c>
      <c r="F180" s="88">
        <v>64</v>
      </c>
      <c r="G180" s="78"/>
      <c r="H180" s="56">
        <f t="shared" si="7"/>
        <v>0</v>
      </c>
      <c r="I180"/>
      <c r="J180"/>
      <c r="K180"/>
      <c r="L180"/>
      <c r="M180"/>
      <c r="N180"/>
      <c r="O180"/>
      <c r="P180"/>
      <c r="Q180"/>
      <c r="R180"/>
      <c r="S180"/>
      <c r="T180"/>
      <c r="U180"/>
      <c r="V180"/>
      <c r="W180"/>
      <c r="X180"/>
      <c r="Y180"/>
      <c r="Z180"/>
      <c r="AA180"/>
      <c r="AB180"/>
      <c r="AC180"/>
      <c r="AD180"/>
      <c r="AE180"/>
      <c r="AF180"/>
      <c r="AG180"/>
      <c r="AH180"/>
      <c r="AI180"/>
      <c r="AJ180"/>
      <c r="AK180"/>
    </row>
    <row r="181" spans="1:37" ht="75" x14ac:dyDescent="0.35">
      <c r="A181" s="2"/>
      <c r="B181" s="82">
        <v>18</v>
      </c>
      <c r="C181" s="85" t="s">
        <v>100</v>
      </c>
      <c r="D181" s="8" t="s">
        <v>307</v>
      </c>
      <c r="E181" s="27" t="s">
        <v>102</v>
      </c>
      <c r="F181" s="88">
        <v>2</v>
      </c>
      <c r="G181" s="78"/>
      <c r="H181" s="56">
        <f>(F181*G181)</f>
        <v>0</v>
      </c>
      <c r="I181"/>
      <c r="J181"/>
      <c r="K181"/>
      <c r="L181"/>
      <c r="M181"/>
      <c r="N181"/>
      <c r="O181"/>
      <c r="P181"/>
      <c r="Q181"/>
      <c r="R181"/>
      <c r="S181"/>
      <c r="T181"/>
      <c r="U181"/>
      <c r="V181"/>
      <c r="W181"/>
      <c r="X181"/>
      <c r="Y181"/>
      <c r="Z181"/>
      <c r="AA181"/>
      <c r="AB181"/>
      <c r="AC181"/>
      <c r="AD181"/>
      <c r="AE181"/>
      <c r="AF181"/>
      <c r="AG181"/>
      <c r="AH181"/>
      <c r="AI181"/>
      <c r="AJ181"/>
      <c r="AK181"/>
    </row>
    <row r="182" spans="1:37" ht="75" x14ac:dyDescent="0.35">
      <c r="A182" s="2"/>
      <c r="B182" s="129">
        <v>19</v>
      </c>
      <c r="C182" s="85" t="s">
        <v>100</v>
      </c>
      <c r="D182" s="8" t="s">
        <v>104</v>
      </c>
      <c r="E182" s="27" t="s">
        <v>31</v>
      </c>
      <c r="F182" s="88">
        <v>110.2</v>
      </c>
      <c r="G182" s="78"/>
      <c r="H182" s="56">
        <f t="shared" si="7"/>
        <v>0</v>
      </c>
      <c r="I182"/>
      <c r="J182"/>
      <c r="K182"/>
      <c r="L182"/>
      <c r="M182"/>
      <c r="N182"/>
      <c r="O182"/>
      <c r="P182"/>
      <c r="Q182"/>
      <c r="R182"/>
      <c r="S182"/>
      <c r="T182"/>
      <c r="U182"/>
      <c r="V182"/>
      <c r="W182"/>
      <c r="X182"/>
      <c r="Y182"/>
      <c r="Z182"/>
      <c r="AA182"/>
      <c r="AB182"/>
      <c r="AC182"/>
      <c r="AD182"/>
      <c r="AE182"/>
      <c r="AF182"/>
      <c r="AG182"/>
      <c r="AH182"/>
      <c r="AI182"/>
      <c r="AJ182"/>
      <c r="AK182"/>
    </row>
    <row r="183" spans="1:37" ht="57" thickBot="1" x14ac:dyDescent="0.4">
      <c r="A183" s="2"/>
      <c r="B183" s="82">
        <v>20</v>
      </c>
      <c r="C183" s="85" t="s">
        <v>105</v>
      </c>
      <c r="D183" s="8" t="s">
        <v>308</v>
      </c>
      <c r="E183" s="172" t="s">
        <v>33</v>
      </c>
      <c r="F183" s="312">
        <v>6.64</v>
      </c>
      <c r="G183" s="78"/>
      <c r="H183" s="56">
        <f t="shared" si="7"/>
        <v>0</v>
      </c>
      <c r="I183"/>
      <c r="J183"/>
      <c r="K183"/>
      <c r="L183"/>
      <c r="M183"/>
      <c r="N183"/>
      <c r="O183"/>
      <c r="P183"/>
      <c r="Q183"/>
      <c r="R183"/>
      <c r="S183"/>
      <c r="T183"/>
      <c r="U183"/>
      <c r="V183"/>
      <c r="W183"/>
      <c r="X183"/>
      <c r="Y183"/>
      <c r="Z183"/>
      <c r="AA183"/>
      <c r="AB183"/>
      <c r="AC183"/>
      <c r="AD183"/>
      <c r="AE183"/>
      <c r="AF183"/>
      <c r="AG183"/>
      <c r="AH183"/>
      <c r="AI183"/>
      <c r="AJ183"/>
      <c r="AK183"/>
    </row>
    <row r="184" spans="1:37" ht="19.5" thickBot="1" x14ac:dyDescent="0.4">
      <c r="A184" s="2"/>
      <c r="B184" s="453"/>
      <c r="C184" s="205"/>
      <c r="D184" s="204" t="s">
        <v>151</v>
      </c>
      <c r="E184" s="203"/>
      <c r="F184" s="202"/>
      <c r="G184" s="201"/>
      <c r="H184" s="132"/>
      <c r="I184"/>
      <c r="J184"/>
      <c r="K184"/>
      <c r="L184"/>
      <c r="M184"/>
      <c r="N184"/>
      <c r="O184"/>
      <c r="P184"/>
      <c r="Q184"/>
      <c r="R184"/>
      <c r="S184"/>
      <c r="T184"/>
      <c r="U184"/>
      <c r="V184"/>
      <c r="W184"/>
      <c r="X184"/>
      <c r="Y184"/>
      <c r="Z184"/>
      <c r="AA184"/>
      <c r="AB184"/>
      <c r="AC184"/>
      <c r="AD184"/>
      <c r="AE184"/>
      <c r="AF184"/>
      <c r="AG184"/>
      <c r="AH184"/>
      <c r="AI184"/>
      <c r="AJ184"/>
      <c r="AK184"/>
    </row>
    <row r="185" spans="1:37" ht="56.25" x14ac:dyDescent="0.35">
      <c r="A185" s="2"/>
      <c r="B185" s="128">
        <v>21</v>
      </c>
      <c r="C185" s="107" t="s">
        <v>107</v>
      </c>
      <c r="D185" s="127" t="s">
        <v>108</v>
      </c>
      <c r="E185" s="200" t="s">
        <v>32</v>
      </c>
      <c r="F185" s="131">
        <v>627.55999999999995</v>
      </c>
      <c r="G185" s="111"/>
      <c r="H185" s="112">
        <f>(F185*G185)</f>
        <v>0</v>
      </c>
      <c r="I185"/>
      <c r="J185"/>
      <c r="K185"/>
      <c r="L185"/>
      <c r="M185"/>
      <c r="N185"/>
      <c r="O185"/>
      <c r="P185"/>
      <c r="Q185"/>
      <c r="R185"/>
      <c r="S185"/>
      <c r="T185"/>
      <c r="U185"/>
      <c r="V185"/>
      <c r="W185"/>
      <c r="X185"/>
      <c r="Y185"/>
      <c r="Z185"/>
      <c r="AA185"/>
      <c r="AB185"/>
      <c r="AC185"/>
      <c r="AD185"/>
      <c r="AE185"/>
      <c r="AF185"/>
      <c r="AG185"/>
      <c r="AH185"/>
      <c r="AI185"/>
      <c r="AJ185"/>
      <c r="AK185"/>
    </row>
    <row r="186" spans="1:37" ht="75.75" thickBot="1" x14ac:dyDescent="0.4">
      <c r="A186" s="2"/>
      <c r="B186" s="82">
        <v>22</v>
      </c>
      <c r="C186" s="85" t="s">
        <v>107</v>
      </c>
      <c r="D186" s="8" t="s">
        <v>310</v>
      </c>
      <c r="E186" s="27" t="s">
        <v>32</v>
      </c>
      <c r="F186" s="88">
        <v>96</v>
      </c>
      <c r="G186" s="78"/>
      <c r="H186" s="56">
        <f>(F186*G186)</f>
        <v>0</v>
      </c>
      <c r="I186"/>
      <c r="J186"/>
      <c r="K186"/>
      <c r="L186"/>
      <c r="M186"/>
      <c r="N186"/>
      <c r="O186"/>
      <c r="P186"/>
      <c r="Q186"/>
      <c r="R186"/>
      <c r="S186"/>
      <c r="T186"/>
      <c r="U186"/>
      <c r="V186"/>
      <c r="W186"/>
      <c r="X186"/>
      <c r="Y186"/>
      <c r="Z186"/>
      <c r="AA186"/>
      <c r="AB186"/>
      <c r="AC186"/>
      <c r="AD186"/>
      <c r="AE186"/>
      <c r="AF186"/>
      <c r="AG186"/>
      <c r="AH186"/>
      <c r="AI186"/>
      <c r="AJ186"/>
      <c r="AK186"/>
    </row>
    <row r="187" spans="1:37" ht="19.5" thickBot="1" x14ac:dyDescent="0.4">
      <c r="A187" s="2"/>
      <c r="B187" s="453"/>
      <c r="C187" s="205"/>
      <c r="D187" s="204" t="s">
        <v>150</v>
      </c>
      <c r="E187" s="203"/>
      <c r="F187" s="202"/>
      <c r="G187" s="201"/>
      <c r="H187" s="132"/>
      <c r="I187"/>
      <c r="J187"/>
      <c r="K187"/>
      <c r="L187"/>
      <c r="M187"/>
      <c r="N187"/>
      <c r="O187"/>
      <c r="P187"/>
      <c r="Q187"/>
      <c r="R187"/>
      <c r="S187"/>
      <c r="T187"/>
      <c r="U187"/>
      <c r="V187"/>
      <c r="W187"/>
      <c r="X187"/>
      <c r="Y187"/>
      <c r="Z187"/>
      <c r="AA187"/>
      <c r="AB187"/>
      <c r="AC187"/>
      <c r="AD187"/>
      <c r="AE187"/>
      <c r="AF187"/>
      <c r="AG187"/>
      <c r="AH187"/>
      <c r="AI187"/>
      <c r="AJ187"/>
      <c r="AK187"/>
    </row>
    <row r="188" spans="1:37" ht="75" x14ac:dyDescent="0.35">
      <c r="A188" s="2"/>
      <c r="B188" s="199">
        <v>23</v>
      </c>
      <c r="C188" s="14"/>
      <c r="D188" s="8" t="s">
        <v>320</v>
      </c>
      <c r="E188" s="27" t="s">
        <v>102</v>
      </c>
      <c r="F188" s="88">
        <v>40</v>
      </c>
      <c r="G188" s="78"/>
      <c r="H188" s="56">
        <f t="shared" ref="H188" si="8">(F188*G188)</f>
        <v>0</v>
      </c>
      <c r="I188"/>
      <c r="J188"/>
      <c r="K188"/>
      <c r="L188"/>
      <c r="M188"/>
      <c r="N188"/>
      <c r="O188"/>
      <c r="P188"/>
      <c r="Q188"/>
      <c r="R188"/>
      <c r="S188"/>
      <c r="T188"/>
      <c r="U188"/>
      <c r="V188"/>
      <c r="W188"/>
      <c r="X188"/>
      <c r="Y188"/>
      <c r="Z188"/>
      <c r="AA188"/>
      <c r="AB188"/>
      <c r="AC188"/>
      <c r="AD188"/>
      <c r="AE188"/>
      <c r="AF188"/>
      <c r="AG188"/>
      <c r="AH188"/>
      <c r="AI188"/>
      <c r="AJ188"/>
      <c r="AK188"/>
    </row>
    <row r="189" spans="1:37" ht="93.75" x14ac:dyDescent="0.35">
      <c r="A189" s="2"/>
      <c r="B189" s="129">
        <v>24</v>
      </c>
      <c r="C189" s="14"/>
      <c r="D189" s="8" t="s">
        <v>321</v>
      </c>
      <c r="E189" s="27" t="s">
        <v>102</v>
      </c>
      <c r="F189" s="88">
        <v>8</v>
      </c>
      <c r="G189" s="78"/>
      <c r="H189" s="56">
        <f>(F189*G189)</f>
        <v>0</v>
      </c>
      <c r="I189"/>
      <c r="J189"/>
      <c r="K189"/>
      <c r="L189"/>
      <c r="M189"/>
      <c r="N189"/>
      <c r="O189"/>
      <c r="P189"/>
      <c r="Q189"/>
      <c r="R189"/>
      <c r="S189"/>
      <c r="T189"/>
      <c r="U189"/>
      <c r="V189"/>
      <c r="W189"/>
      <c r="X189"/>
      <c r="Y189"/>
      <c r="Z189"/>
      <c r="AA189"/>
      <c r="AB189"/>
      <c r="AC189"/>
      <c r="AD189"/>
      <c r="AE189"/>
      <c r="AF189"/>
      <c r="AG189"/>
      <c r="AH189"/>
      <c r="AI189"/>
      <c r="AJ189"/>
      <c r="AK189"/>
    </row>
    <row r="190" spans="1:37" ht="37.5" x14ac:dyDescent="0.35">
      <c r="A190" s="2"/>
      <c r="B190" s="199">
        <v>25</v>
      </c>
      <c r="C190" s="85" t="s">
        <v>311</v>
      </c>
      <c r="D190" s="8" t="s">
        <v>325</v>
      </c>
      <c r="E190" s="27" t="s">
        <v>31</v>
      </c>
      <c r="F190" s="88">
        <v>20</v>
      </c>
      <c r="G190" s="78"/>
      <c r="H190" s="56">
        <f t="shared" ref="H190:H191" si="9">(F190*G190)</f>
        <v>0</v>
      </c>
      <c r="I190"/>
      <c r="J190"/>
      <c r="K190"/>
      <c r="L190"/>
      <c r="M190"/>
      <c r="N190"/>
      <c r="O190"/>
      <c r="P190"/>
      <c r="Q190"/>
      <c r="R190"/>
      <c r="S190"/>
      <c r="T190"/>
      <c r="U190"/>
      <c r="V190"/>
      <c r="W190"/>
      <c r="X190"/>
      <c r="Y190"/>
      <c r="Z190"/>
      <c r="AA190"/>
      <c r="AB190"/>
      <c r="AC190"/>
      <c r="AD190"/>
      <c r="AE190"/>
      <c r="AF190"/>
      <c r="AG190"/>
      <c r="AH190"/>
      <c r="AI190"/>
      <c r="AJ190"/>
      <c r="AK190"/>
    </row>
    <row r="191" spans="1:37" ht="57" thickBot="1" x14ac:dyDescent="0.4">
      <c r="A191" s="2"/>
      <c r="B191" s="129">
        <v>26</v>
      </c>
      <c r="C191" s="85" t="s">
        <v>311</v>
      </c>
      <c r="D191" s="8" t="s">
        <v>323</v>
      </c>
      <c r="E191" s="27" t="s">
        <v>102</v>
      </c>
      <c r="F191" s="88">
        <v>4</v>
      </c>
      <c r="G191" s="78"/>
      <c r="H191" s="56">
        <f t="shared" si="9"/>
        <v>0</v>
      </c>
      <c r="I191"/>
      <c r="J191"/>
      <c r="K191"/>
      <c r="L191"/>
      <c r="M191"/>
      <c r="N191"/>
      <c r="O191"/>
      <c r="P191"/>
      <c r="Q191"/>
      <c r="R191"/>
      <c r="S191"/>
      <c r="T191"/>
      <c r="U191"/>
      <c r="V191"/>
      <c r="W191"/>
      <c r="X191"/>
      <c r="Y191"/>
      <c r="Z191"/>
      <c r="AA191"/>
      <c r="AB191"/>
      <c r="AC191"/>
      <c r="AD191"/>
      <c r="AE191"/>
      <c r="AF191"/>
      <c r="AG191"/>
      <c r="AH191"/>
      <c r="AI191"/>
      <c r="AJ191"/>
      <c r="AK191"/>
    </row>
    <row r="192" spans="1:37" ht="19.5" thickBot="1" x14ac:dyDescent="0.4">
      <c r="A192" s="2"/>
      <c r="B192" s="558" t="s">
        <v>332</v>
      </c>
      <c r="C192" s="559"/>
      <c r="D192" s="559"/>
      <c r="E192" s="559"/>
      <c r="F192" s="559"/>
      <c r="G192" s="560"/>
      <c r="H192" s="132">
        <f>SUM(H178:H191)</f>
        <v>0</v>
      </c>
      <c r="I192"/>
      <c r="J192"/>
      <c r="K192"/>
      <c r="L192"/>
      <c r="M192"/>
      <c r="N192"/>
      <c r="O192"/>
      <c r="P192"/>
      <c r="Q192"/>
      <c r="R192"/>
      <c r="S192"/>
      <c r="T192"/>
      <c r="U192"/>
      <c r="V192"/>
      <c r="W192"/>
      <c r="X192"/>
      <c r="Y192"/>
      <c r="Z192"/>
      <c r="AA192"/>
      <c r="AB192"/>
      <c r="AC192"/>
      <c r="AD192"/>
      <c r="AE192"/>
      <c r="AF192"/>
      <c r="AG192"/>
      <c r="AH192"/>
      <c r="AI192"/>
      <c r="AJ192"/>
      <c r="AK192"/>
    </row>
    <row r="193" spans="1:37" ht="19.5" thickBot="1" x14ac:dyDescent="0.4">
      <c r="E193" s="195"/>
    </row>
    <row r="194" spans="1:37" ht="39" customHeight="1" x14ac:dyDescent="0.35">
      <c r="A194" s="16"/>
      <c r="B194" s="53"/>
      <c r="C194" s="95"/>
      <c r="D194" s="575" t="s">
        <v>137</v>
      </c>
      <c r="E194" s="576"/>
      <c r="F194" s="576"/>
      <c r="G194" s="577"/>
      <c r="H194" s="96"/>
    </row>
    <row r="195" spans="1:37" ht="18.75" x14ac:dyDescent="0.35">
      <c r="A195" s="16"/>
      <c r="B195" s="43"/>
      <c r="C195" s="14"/>
      <c r="D195" s="73" t="s">
        <v>77</v>
      </c>
      <c r="E195" s="73"/>
      <c r="F195" s="74"/>
      <c r="G195" s="75"/>
      <c r="H195" s="179">
        <f>SUM(H157)</f>
        <v>0</v>
      </c>
    </row>
    <row r="196" spans="1:37" s="2" customFormat="1" ht="18.75" x14ac:dyDescent="0.35">
      <c r="A196" s="16"/>
      <c r="B196" s="64"/>
      <c r="C196" s="65"/>
      <c r="D196" s="73" t="s">
        <v>78</v>
      </c>
      <c r="E196" s="76"/>
      <c r="F196" s="74"/>
      <c r="G196" s="75"/>
      <c r="H196" s="179">
        <f>SUM(H165)</f>
        <v>0</v>
      </c>
    </row>
    <row r="197" spans="1:37" s="2" customFormat="1" ht="18.75" x14ac:dyDescent="0.35">
      <c r="A197" s="1"/>
      <c r="B197" s="17"/>
      <c r="C197" s="8"/>
      <c r="D197" s="76" t="s">
        <v>79</v>
      </c>
      <c r="E197" s="76"/>
      <c r="F197" s="77"/>
      <c r="G197" s="76"/>
      <c r="H197" s="179">
        <f>SUM(H171)</f>
        <v>0</v>
      </c>
    </row>
    <row r="198" spans="1:37" ht="18.75" x14ac:dyDescent="0.35">
      <c r="A198" s="139"/>
      <c r="B198" s="140"/>
      <c r="C198" s="175"/>
      <c r="D198" s="73" t="s">
        <v>114</v>
      </c>
      <c r="E198" s="142"/>
      <c r="F198" s="142"/>
      <c r="G198" s="142"/>
      <c r="H198" s="180">
        <f>SUM(H174)</f>
        <v>0</v>
      </c>
      <c r="I198"/>
      <c r="J198"/>
      <c r="K198"/>
      <c r="L198"/>
      <c r="M198"/>
      <c r="N198"/>
      <c r="O198"/>
      <c r="P198"/>
      <c r="Q198"/>
      <c r="R198"/>
      <c r="S198"/>
      <c r="T198"/>
      <c r="U198"/>
      <c r="V198"/>
      <c r="W198"/>
      <c r="X198"/>
      <c r="Y198"/>
      <c r="Z198"/>
      <c r="AA198"/>
      <c r="AB198"/>
      <c r="AC198"/>
      <c r="AD198"/>
      <c r="AE198"/>
      <c r="AF198"/>
      <c r="AG198"/>
      <c r="AH198"/>
      <c r="AI198"/>
      <c r="AJ198"/>
      <c r="AK198"/>
    </row>
    <row r="199" spans="1:37" s="2" customFormat="1" ht="36" customHeight="1" thickBot="1" x14ac:dyDescent="0.4">
      <c r="A199" s="1"/>
      <c r="B199" s="176"/>
      <c r="C199" s="160"/>
      <c r="D199" s="177" t="s">
        <v>333</v>
      </c>
      <c r="E199" s="177"/>
      <c r="F199" s="177"/>
      <c r="G199" s="178"/>
      <c r="H199" s="196">
        <f>SUM(H192)</f>
        <v>0</v>
      </c>
    </row>
    <row r="200" spans="1:37" ht="21.75" customHeight="1" thickBot="1" x14ac:dyDescent="0.4">
      <c r="B200" s="145"/>
      <c r="C200" s="146"/>
      <c r="D200" s="571" t="s">
        <v>334</v>
      </c>
      <c r="E200" s="572"/>
      <c r="F200" s="572"/>
      <c r="G200" s="573"/>
      <c r="H200" s="147">
        <f>SUM(H194:H199)</f>
        <v>0</v>
      </c>
    </row>
    <row r="201" spans="1:37" s="2" customFormat="1" ht="18.75" x14ac:dyDescent="0.35">
      <c r="A201" s="1"/>
      <c r="B201" s="66"/>
      <c r="C201" s="66"/>
      <c r="D201" s="67"/>
      <c r="E201" s="60"/>
      <c r="F201" s="18"/>
      <c r="G201" s="68"/>
      <c r="H201" s="69"/>
    </row>
    <row r="202" spans="1:37" x14ac:dyDescent="0.35">
      <c r="D202" s="61" t="s">
        <v>35</v>
      </c>
    </row>
    <row r="203" spans="1:37" ht="19.5" thickBot="1" x14ac:dyDescent="0.4">
      <c r="A203" s="89"/>
      <c r="B203" s="90"/>
      <c r="C203" s="90"/>
      <c r="D203" s="91"/>
      <c r="E203" s="90"/>
      <c r="F203" s="92"/>
      <c r="G203" s="93"/>
      <c r="H203" s="94"/>
      <c r="I203"/>
      <c r="J203"/>
      <c r="K203"/>
      <c r="L203"/>
      <c r="M203"/>
      <c r="N203"/>
      <c r="O203"/>
      <c r="P203"/>
      <c r="Q203"/>
      <c r="R203"/>
      <c r="S203"/>
      <c r="T203"/>
      <c r="U203"/>
      <c r="V203"/>
      <c r="W203"/>
      <c r="X203"/>
      <c r="Y203"/>
      <c r="Z203"/>
      <c r="AA203"/>
      <c r="AB203"/>
      <c r="AC203"/>
      <c r="AD203"/>
      <c r="AE203"/>
      <c r="AF203"/>
      <c r="AG203"/>
      <c r="AH203"/>
      <c r="AI203"/>
      <c r="AJ203"/>
      <c r="AK203"/>
    </row>
    <row r="204" spans="1:37" ht="21.75" customHeight="1" thickBot="1" x14ac:dyDescent="0.4">
      <c r="B204" s="145"/>
      <c r="C204" s="146"/>
      <c r="D204" s="571" t="s">
        <v>142</v>
      </c>
      <c r="E204" s="572"/>
      <c r="F204" s="572"/>
      <c r="G204" s="573"/>
      <c r="H204" s="147">
        <f>SUM(H83)</f>
        <v>0</v>
      </c>
    </row>
    <row r="205" spans="1:37" ht="21.75" customHeight="1" thickBot="1" x14ac:dyDescent="0.4">
      <c r="B205" s="145"/>
      <c r="C205" s="146"/>
      <c r="D205" s="571" t="s">
        <v>141</v>
      </c>
      <c r="E205" s="572"/>
      <c r="F205" s="572"/>
      <c r="G205" s="573"/>
      <c r="H205" s="147">
        <f>SUM(H148)</f>
        <v>0</v>
      </c>
    </row>
    <row r="206" spans="1:37" ht="21.75" customHeight="1" thickBot="1" x14ac:dyDescent="0.4">
      <c r="B206" s="145"/>
      <c r="C206" s="146"/>
      <c r="D206" s="571" t="s">
        <v>230</v>
      </c>
      <c r="E206" s="572"/>
      <c r="F206" s="572"/>
      <c r="G206" s="573"/>
      <c r="H206" s="147">
        <f>SUM(H200)</f>
        <v>0</v>
      </c>
    </row>
    <row r="207" spans="1:37" ht="21.75" customHeight="1" thickBot="1" x14ac:dyDescent="0.4">
      <c r="B207" s="145"/>
      <c r="C207" s="146"/>
      <c r="D207" s="571" t="s">
        <v>140</v>
      </c>
      <c r="E207" s="572"/>
      <c r="F207" s="572"/>
      <c r="G207" s="573"/>
      <c r="H207" s="147">
        <f>SUM(H204:H206)</f>
        <v>0</v>
      </c>
    </row>
    <row r="215" spans="1:37" ht="18.75" x14ac:dyDescent="0.35">
      <c r="A215" s="89"/>
      <c r="B215" s="90"/>
      <c r="C215" s="90"/>
      <c r="D215" s="91" t="s">
        <v>54</v>
      </c>
      <c r="E215" s="90"/>
      <c r="F215" s="92"/>
      <c r="G215" s="93"/>
      <c r="H215" s="94"/>
      <c r="I215"/>
      <c r="J215"/>
      <c r="K215"/>
      <c r="L215"/>
      <c r="M215"/>
      <c r="N215"/>
      <c r="O215"/>
      <c r="P215"/>
      <c r="Q215"/>
      <c r="R215"/>
      <c r="S215"/>
      <c r="T215"/>
      <c r="U215"/>
      <c r="V215"/>
      <c r="W215"/>
      <c r="X215"/>
      <c r="Y215"/>
      <c r="Z215"/>
      <c r="AA215"/>
      <c r="AB215"/>
      <c r="AC215"/>
      <c r="AD215"/>
      <c r="AE215"/>
      <c r="AF215"/>
      <c r="AG215"/>
      <c r="AH215"/>
      <c r="AI215"/>
      <c r="AJ215"/>
      <c r="AK215"/>
    </row>
    <row r="216" spans="1:37" ht="18.75" x14ac:dyDescent="0.35">
      <c r="A216" s="89"/>
      <c r="B216" s="90"/>
      <c r="C216" s="90"/>
      <c r="D216" s="91" t="s">
        <v>55</v>
      </c>
      <c r="E216" s="90"/>
      <c r="F216" s="92"/>
      <c r="G216" s="93"/>
      <c r="H216" s="94"/>
      <c r="I216"/>
      <c r="J216"/>
      <c r="K216"/>
      <c r="L216"/>
      <c r="M216"/>
      <c r="N216"/>
      <c r="O216"/>
      <c r="P216"/>
      <c r="Q216"/>
      <c r="R216"/>
      <c r="S216"/>
      <c r="T216"/>
      <c r="U216"/>
      <c r="V216"/>
      <c r="W216"/>
      <c r="X216"/>
      <c r="Y216"/>
      <c r="Z216"/>
      <c r="AA216"/>
      <c r="AB216"/>
      <c r="AC216"/>
      <c r="AD216"/>
      <c r="AE216"/>
      <c r="AF216"/>
      <c r="AG216"/>
      <c r="AH216"/>
      <c r="AI216"/>
      <c r="AJ216"/>
      <c r="AK216"/>
    </row>
    <row r="217" spans="1:37" ht="18.75" x14ac:dyDescent="0.35">
      <c r="A217" s="89"/>
      <c r="B217" s="90"/>
      <c r="C217" s="90"/>
      <c r="D217" s="91" t="s">
        <v>56</v>
      </c>
      <c r="E217" s="90"/>
      <c r="F217" s="92"/>
      <c r="G217" s="93"/>
      <c r="H217" s="94"/>
      <c r="I217"/>
      <c r="J217"/>
      <c r="K217"/>
      <c r="L217"/>
      <c r="M217"/>
      <c r="N217"/>
      <c r="O217"/>
      <c r="P217"/>
      <c r="Q217"/>
      <c r="R217"/>
      <c r="S217"/>
      <c r="T217"/>
      <c r="U217"/>
      <c r="V217"/>
      <c r="W217"/>
      <c r="X217"/>
      <c r="Y217"/>
      <c r="Z217"/>
      <c r="AA217"/>
      <c r="AB217"/>
      <c r="AC217"/>
      <c r="AD217"/>
      <c r="AE217"/>
      <c r="AF217"/>
      <c r="AG217"/>
      <c r="AH217"/>
      <c r="AI217"/>
      <c r="AJ217"/>
      <c r="AK217"/>
    </row>
  </sheetData>
  <mergeCells count="72">
    <mergeCell ref="B192:G192"/>
    <mergeCell ref="B74:G74"/>
    <mergeCell ref="D76:G76"/>
    <mergeCell ref="D83:G83"/>
    <mergeCell ref="E30:G30"/>
    <mergeCell ref="B86:H86"/>
    <mergeCell ref="B87:H87"/>
    <mergeCell ref="B88:H88"/>
    <mergeCell ref="D89:H89"/>
    <mergeCell ref="D90:H90"/>
    <mergeCell ref="D91:H91"/>
    <mergeCell ref="D92:H92"/>
    <mergeCell ref="D93:H93"/>
    <mergeCell ref="D94:H94"/>
    <mergeCell ref="D95:H95"/>
    <mergeCell ref="D96:H96"/>
    <mergeCell ref="D19:H19"/>
    <mergeCell ref="B36:G36"/>
    <mergeCell ref="B43:G43"/>
    <mergeCell ref="B49:G49"/>
    <mergeCell ref="B53:G53"/>
    <mergeCell ref="D14:H14"/>
    <mergeCell ref="D15:H15"/>
    <mergeCell ref="D16:H16"/>
    <mergeCell ref="D17:H17"/>
    <mergeCell ref="D18:H18"/>
    <mergeCell ref="D13:H13"/>
    <mergeCell ref="B1:H1"/>
    <mergeCell ref="B2:H2"/>
    <mergeCell ref="B3:H3"/>
    <mergeCell ref="D4:H4"/>
    <mergeCell ref="D5:H5"/>
    <mergeCell ref="D6:H6"/>
    <mergeCell ref="D7:H7"/>
    <mergeCell ref="D8:H8"/>
    <mergeCell ref="D9:H9"/>
    <mergeCell ref="D10:H10"/>
    <mergeCell ref="D11:H11"/>
    <mergeCell ref="D12:H12"/>
    <mergeCell ref="D97:H97"/>
    <mergeCell ref="D98:H98"/>
    <mergeCell ref="D99:H99"/>
    <mergeCell ref="D100:H100"/>
    <mergeCell ref="D101:H101"/>
    <mergeCell ref="D102:H102"/>
    <mergeCell ref="D103:H103"/>
    <mergeCell ref="D104:H104"/>
    <mergeCell ref="B121:G121"/>
    <mergeCell ref="E115:G115"/>
    <mergeCell ref="B116:H116"/>
    <mergeCell ref="B165:G165"/>
    <mergeCell ref="B171:G171"/>
    <mergeCell ref="B130:G130"/>
    <mergeCell ref="B137:G137"/>
    <mergeCell ref="D142:G142"/>
    <mergeCell ref="B140:G140"/>
    <mergeCell ref="D207:G207"/>
    <mergeCell ref="D44:H44"/>
    <mergeCell ref="D37:H37"/>
    <mergeCell ref="D23:H23"/>
    <mergeCell ref="D117:H117"/>
    <mergeCell ref="D122:H122"/>
    <mergeCell ref="D131:H131"/>
    <mergeCell ref="D194:G194"/>
    <mergeCell ref="D200:G200"/>
    <mergeCell ref="B174:G174"/>
    <mergeCell ref="D206:G206"/>
    <mergeCell ref="D205:G205"/>
    <mergeCell ref="D204:G204"/>
    <mergeCell ref="D148:G148"/>
    <mergeCell ref="B150:H150"/>
    <mergeCell ref="B157:G157"/>
  </mergeCells>
  <phoneticPr fontId="16" type="noConversion"/>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2" manualBreakCount="2">
    <brk id="19" max="7" man="1"/>
    <brk id="43"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3"/>
  <sheetViews>
    <sheetView view="pageBreakPreview" topLeftCell="A100" zoomScaleNormal="94" zoomScaleSheetLayoutView="100" workbookViewId="0">
      <selection activeCell="J113" sqref="J113"/>
    </sheetView>
  </sheetViews>
  <sheetFormatPr defaultRowHeight="18.75" x14ac:dyDescent="0.35"/>
  <cols>
    <col min="1" max="1" width="5" style="279" customWidth="1"/>
    <col min="2" max="2" width="6.28515625" style="440" customWidth="1"/>
    <col min="3" max="3" width="9.28515625" style="440" customWidth="1"/>
    <col min="4" max="4" width="63.28515625" style="431" customWidth="1"/>
    <col min="5" max="5" width="11" style="446" customWidth="1"/>
    <col min="6" max="6" width="15.42578125" style="445" customWidth="1"/>
    <col min="7" max="7" width="18" style="447" customWidth="1"/>
    <col min="8" max="8" width="19.7109375" style="448" customWidth="1"/>
    <col min="10" max="10" width="22.7109375" customWidth="1"/>
  </cols>
  <sheetData>
    <row r="1" spans="1:8" ht="80.25" customHeight="1" x14ac:dyDescent="0.25">
      <c r="B1" s="664" t="s">
        <v>341</v>
      </c>
      <c r="C1" s="665"/>
      <c r="D1" s="665"/>
      <c r="E1" s="665"/>
      <c r="F1" s="665"/>
      <c r="G1" s="665"/>
      <c r="H1" s="666"/>
    </row>
    <row r="2" spans="1:8" x14ac:dyDescent="0.25">
      <c r="B2" s="623" t="s">
        <v>254</v>
      </c>
      <c r="C2" s="624"/>
      <c r="D2" s="624"/>
      <c r="E2" s="624"/>
      <c r="F2" s="624"/>
      <c r="G2" s="624"/>
      <c r="H2" s="625"/>
    </row>
    <row r="3" spans="1:8" x14ac:dyDescent="0.35">
      <c r="A3" s="97"/>
      <c r="B3" s="623" t="s">
        <v>255</v>
      </c>
      <c r="C3" s="624"/>
      <c r="D3" s="624"/>
      <c r="E3" s="624"/>
      <c r="F3" s="624"/>
      <c r="G3" s="624"/>
      <c r="H3" s="625"/>
    </row>
    <row r="4" spans="1:8" x14ac:dyDescent="0.35">
      <c r="A4" s="89"/>
      <c r="B4" s="280"/>
      <c r="C4" s="281"/>
      <c r="D4" s="667" t="s">
        <v>1</v>
      </c>
      <c r="E4" s="668"/>
      <c r="F4" s="668"/>
      <c r="G4" s="668"/>
      <c r="H4" s="669"/>
    </row>
    <row r="5" spans="1:8" ht="51" customHeight="1" x14ac:dyDescent="0.35">
      <c r="A5" s="89"/>
      <c r="B5" s="282"/>
      <c r="C5" s="283" t="s">
        <v>2</v>
      </c>
      <c r="D5" s="568" t="s">
        <v>3</v>
      </c>
      <c r="E5" s="569"/>
      <c r="F5" s="569"/>
      <c r="G5" s="569"/>
      <c r="H5" s="570"/>
    </row>
    <row r="6" spans="1:8" ht="112.15" customHeight="1" x14ac:dyDescent="0.35">
      <c r="A6" s="89"/>
      <c r="B6" s="282"/>
      <c r="C6" s="283" t="s">
        <v>4</v>
      </c>
      <c r="D6" s="555" t="s">
        <v>5</v>
      </c>
      <c r="E6" s="556"/>
      <c r="F6" s="556"/>
      <c r="G6" s="556"/>
      <c r="H6" s="557"/>
    </row>
    <row r="7" spans="1:8" ht="79.5" customHeight="1" x14ac:dyDescent="0.35">
      <c r="A7" s="89"/>
      <c r="B7" s="284"/>
      <c r="C7" s="285" t="s">
        <v>6</v>
      </c>
      <c r="D7" s="546" t="s">
        <v>7</v>
      </c>
      <c r="E7" s="546"/>
      <c r="F7" s="546"/>
      <c r="G7" s="546"/>
      <c r="H7" s="547"/>
    </row>
    <row r="8" spans="1:8" ht="79.5" customHeight="1" x14ac:dyDescent="0.35">
      <c r="A8" s="97"/>
      <c r="B8" s="286"/>
      <c r="C8" s="287" t="s">
        <v>8</v>
      </c>
      <c r="D8" s="546" t="s">
        <v>51</v>
      </c>
      <c r="E8" s="546"/>
      <c r="F8" s="546"/>
      <c r="G8" s="546"/>
      <c r="H8" s="547"/>
    </row>
    <row r="9" spans="1:8" ht="138" customHeight="1" x14ac:dyDescent="0.35">
      <c r="A9" s="89"/>
      <c r="B9" s="284"/>
      <c r="C9" s="285" t="s">
        <v>9</v>
      </c>
      <c r="D9" s="546" t="s">
        <v>37</v>
      </c>
      <c r="E9" s="546"/>
      <c r="F9" s="546"/>
      <c r="G9" s="546"/>
      <c r="H9" s="547"/>
    </row>
    <row r="10" spans="1:8" ht="78.75" customHeight="1" x14ac:dyDescent="0.35">
      <c r="A10" s="89"/>
      <c r="B10" s="284"/>
      <c r="C10" s="285" t="s">
        <v>10</v>
      </c>
      <c r="D10" s="546" t="s">
        <v>38</v>
      </c>
      <c r="E10" s="546"/>
      <c r="F10" s="546"/>
      <c r="G10" s="546"/>
      <c r="H10" s="547"/>
    </row>
    <row r="11" spans="1:8" ht="38.25" customHeight="1" x14ac:dyDescent="0.35">
      <c r="A11" s="89"/>
      <c r="B11" s="284"/>
      <c r="C11" s="285" t="s">
        <v>11</v>
      </c>
      <c r="D11" s="546" t="s">
        <v>12</v>
      </c>
      <c r="E11" s="546"/>
      <c r="F11" s="546"/>
      <c r="G11" s="546"/>
      <c r="H11" s="547"/>
    </row>
    <row r="12" spans="1:8" ht="115.15" customHeight="1" x14ac:dyDescent="0.35">
      <c r="A12" s="89"/>
      <c r="B12" s="284"/>
      <c r="C12" s="285" t="s">
        <v>13</v>
      </c>
      <c r="D12" s="546" t="s">
        <v>60</v>
      </c>
      <c r="E12" s="546"/>
      <c r="F12" s="546"/>
      <c r="G12" s="546"/>
      <c r="H12" s="547"/>
    </row>
    <row r="13" spans="1:8" ht="65.45" customHeight="1" x14ac:dyDescent="0.35">
      <c r="A13" s="89"/>
      <c r="B13" s="284"/>
      <c r="C13" s="288" t="s">
        <v>14</v>
      </c>
      <c r="D13" s="546" t="s">
        <v>15</v>
      </c>
      <c r="E13" s="546"/>
      <c r="F13" s="546"/>
      <c r="G13" s="546"/>
      <c r="H13" s="547"/>
    </row>
    <row r="14" spans="1:8" ht="141.75" customHeight="1" x14ac:dyDescent="0.35">
      <c r="A14" s="89"/>
      <c r="B14" s="284"/>
      <c r="C14" s="285" t="s">
        <v>16</v>
      </c>
      <c r="D14" s="552" t="s">
        <v>331</v>
      </c>
      <c r="E14" s="553"/>
      <c r="F14" s="553"/>
      <c r="G14" s="553"/>
      <c r="H14" s="554"/>
    </row>
    <row r="15" spans="1:8" ht="174.75" customHeight="1" x14ac:dyDescent="0.35">
      <c r="A15" s="89"/>
      <c r="B15" s="284"/>
      <c r="C15" s="285" t="s">
        <v>17</v>
      </c>
      <c r="D15" s="546" t="s">
        <v>18</v>
      </c>
      <c r="E15" s="546"/>
      <c r="F15" s="546"/>
      <c r="G15" s="546"/>
      <c r="H15" s="547"/>
    </row>
    <row r="16" spans="1:8" ht="131.25" customHeight="1" x14ac:dyDescent="0.35">
      <c r="A16" s="89"/>
      <c r="B16" s="284"/>
      <c r="C16" s="285" t="s">
        <v>19</v>
      </c>
      <c r="D16" s="555" t="s">
        <v>20</v>
      </c>
      <c r="E16" s="556"/>
      <c r="F16" s="556"/>
      <c r="G16" s="556"/>
      <c r="H16" s="557"/>
    </row>
    <row r="17" spans="1:30" ht="93" customHeight="1" x14ac:dyDescent="0.35">
      <c r="A17" s="89"/>
      <c r="B17" s="284"/>
      <c r="C17" s="285" t="s">
        <v>21</v>
      </c>
      <c r="D17" s="555" t="s">
        <v>22</v>
      </c>
      <c r="E17" s="556"/>
      <c r="F17" s="556"/>
      <c r="G17" s="556"/>
      <c r="H17" s="557"/>
    </row>
    <row r="18" spans="1:30" ht="77.25" customHeight="1" x14ac:dyDescent="0.35">
      <c r="A18" s="97"/>
      <c r="B18" s="286"/>
      <c r="C18" s="287" t="s">
        <v>23</v>
      </c>
      <c r="D18" s="555" t="s">
        <v>52</v>
      </c>
      <c r="E18" s="556"/>
      <c r="F18" s="556"/>
      <c r="G18" s="556"/>
      <c r="H18" s="557"/>
    </row>
    <row r="19" spans="1:30" ht="57.75" customHeight="1" thickBot="1" x14ac:dyDescent="0.4">
      <c r="A19" s="89"/>
      <c r="B19" s="289"/>
      <c r="C19" s="290" t="s">
        <v>24</v>
      </c>
      <c r="D19" s="534" t="s">
        <v>53</v>
      </c>
      <c r="E19" s="534"/>
      <c r="F19" s="534"/>
      <c r="G19" s="534"/>
      <c r="H19" s="535"/>
    </row>
    <row r="20" spans="1:30" ht="19.5" thickBot="1" x14ac:dyDescent="0.4">
      <c r="A20" s="89"/>
      <c r="B20" s="291"/>
      <c r="C20" s="292"/>
      <c r="D20" s="293"/>
      <c r="E20" s="294"/>
      <c r="F20" s="295"/>
      <c r="G20" s="296"/>
      <c r="H20" s="297"/>
    </row>
    <row r="21" spans="1:30" ht="38.25" thickBot="1" x14ac:dyDescent="0.4">
      <c r="A21" s="1"/>
      <c r="B21" s="270" t="s">
        <v>25</v>
      </c>
      <c r="C21" s="271" t="s">
        <v>36</v>
      </c>
      <c r="D21" s="271" t="s">
        <v>26</v>
      </c>
      <c r="E21" s="271" t="s">
        <v>27</v>
      </c>
      <c r="F21" s="298" t="s">
        <v>28</v>
      </c>
      <c r="G21" s="299" t="s">
        <v>29</v>
      </c>
      <c r="H21" s="300" t="s">
        <v>30</v>
      </c>
      <c r="I21" s="2"/>
      <c r="J21" s="2"/>
      <c r="K21" s="2"/>
      <c r="L21" s="2"/>
      <c r="M21" s="2"/>
      <c r="N21" s="2"/>
      <c r="O21" s="2"/>
      <c r="P21" s="2"/>
      <c r="Q21" s="2"/>
      <c r="R21" s="2"/>
      <c r="S21" s="2"/>
      <c r="T21" s="2"/>
      <c r="U21" s="2"/>
      <c r="V21" s="2"/>
      <c r="W21" s="2"/>
      <c r="X21" s="2"/>
      <c r="Y21" s="2"/>
    </row>
    <row r="22" spans="1:30" x14ac:dyDescent="0.35">
      <c r="A22" s="301"/>
      <c r="B22" s="280">
        <v>1</v>
      </c>
      <c r="C22" s="281">
        <v>2</v>
      </c>
      <c r="D22" s="281">
        <v>3</v>
      </c>
      <c r="E22" s="302">
        <v>4</v>
      </c>
      <c r="F22" s="303">
        <v>5</v>
      </c>
      <c r="G22" s="304">
        <v>6</v>
      </c>
      <c r="H22" s="305">
        <v>7</v>
      </c>
      <c r="I22" s="306"/>
    </row>
    <row r="23" spans="1:30" ht="19.5" thickBot="1" x14ac:dyDescent="0.4">
      <c r="A23" s="89"/>
      <c r="B23" s="307"/>
      <c r="C23" s="308"/>
      <c r="D23" s="654" t="s">
        <v>84</v>
      </c>
      <c r="E23" s="655"/>
      <c r="F23" s="655"/>
      <c r="G23" s="655"/>
      <c r="H23" s="656"/>
    </row>
    <row r="24" spans="1:30" ht="15.75" customHeight="1" x14ac:dyDescent="0.35">
      <c r="A24" s="1"/>
      <c r="B24" s="13">
        <v>1</v>
      </c>
      <c r="C24" s="84" t="s">
        <v>43</v>
      </c>
      <c r="D24" s="225" t="s">
        <v>85</v>
      </c>
      <c r="E24" s="309" t="s">
        <v>86</v>
      </c>
      <c r="F24" s="310">
        <v>1</v>
      </c>
      <c r="G24" s="224"/>
      <c r="H24" s="695">
        <f t="shared" ref="H24:H29" si="0">F24*G24</f>
        <v>0</v>
      </c>
      <c r="I24" s="2"/>
      <c r="J24" s="2"/>
      <c r="K24" s="2"/>
      <c r="L24" s="2"/>
      <c r="M24" s="2"/>
      <c r="N24" s="2"/>
      <c r="O24" s="2"/>
      <c r="P24" s="2"/>
      <c r="Q24" s="2"/>
      <c r="R24" s="2"/>
      <c r="S24" s="2"/>
      <c r="T24" s="2"/>
      <c r="U24" s="2"/>
      <c r="V24" s="2"/>
      <c r="W24" s="2"/>
      <c r="X24" s="2"/>
      <c r="Y24" s="2"/>
      <c r="Z24" s="2"/>
      <c r="AA24" s="2"/>
      <c r="AB24" s="2"/>
      <c r="AC24" s="2"/>
      <c r="AD24" s="2"/>
    </row>
    <row r="25" spans="1:30" ht="42" customHeight="1" x14ac:dyDescent="0.35">
      <c r="A25" s="1"/>
      <c r="B25" s="79">
        <v>2</v>
      </c>
      <c r="C25" s="223" t="s">
        <v>87</v>
      </c>
      <c r="D25" s="113" t="s">
        <v>88</v>
      </c>
      <c r="E25" s="311" t="s">
        <v>86</v>
      </c>
      <c r="F25" s="312">
        <v>1</v>
      </c>
      <c r="G25" s="313"/>
      <c r="H25" s="696">
        <f t="shared" si="0"/>
        <v>0</v>
      </c>
      <c r="I25" s="2"/>
      <c r="J25" s="2"/>
      <c r="K25" s="2"/>
      <c r="L25" s="2"/>
      <c r="M25" s="2"/>
      <c r="N25" s="2"/>
      <c r="O25" s="2"/>
      <c r="P25" s="2"/>
      <c r="Q25" s="2"/>
      <c r="R25" s="2"/>
      <c r="S25" s="2"/>
      <c r="T25" s="2"/>
      <c r="U25" s="2"/>
      <c r="V25" s="2"/>
      <c r="W25" s="2"/>
      <c r="X25" s="2"/>
      <c r="Y25" s="2"/>
      <c r="Z25" s="2"/>
      <c r="AA25" s="2"/>
      <c r="AB25" s="2"/>
      <c r="AC25" s="2"/>
      <c r="AD25" s="2"/>
    </row>
    <row r="26" spans="1:30" ht="30.6" customHeight="1" x14ac:dyDescent="0.35">
      <c r="A26" s="1"/>
      <c r="B26" s="79">
        <v>3</v>
      </c>
      <c r="C26" s="85" t="s">
        <v>89</v>
      </c>
      <c r="D26" s="108" t="s">
        <v>90</v>
      </c>
      <c r="E26" s="311" t="s">
        <v>86</v>
      </c>
      <c r="F26" s="312">
        <v>1</v>
      </c>
      <c r="G26" s="313"/>
      <c r="H26" s="696">
        <f t="shared" si="0"/>
        <v>0</v>
      </c>
      <c r="I26" s="2"/>
      <c r="J26" s="2"/>
      <c r="K26" s="2"/>
      <c r="L26" s="2"/>
      <c r="M26" s="2"/>
      <c r="N26" s="2"/>
      <c r="O26" s="2"/>
      <c r="P26" s="2"/>
      <c r="Q26" s="2"/>
      <c r="R26" s="2"/>
      <c r="S26" s="2"/>
      <c r="T26" s="2"/>
      <c r="U26" s="2"/>
      <c r="V26" s="2"/>
      <c r="W26" s="2"/>
      <c r="X26" s="2"/>
      <c r="Y26" s="2"/>
      <c r="Z26" s="2"/>
      <c r="AA26" s="2"/>
      <c r="AB26" s="2"/>
      <c r="AC26" s="2"/>
      <c r="AD26" s="2"/>
    </row>
    <row r="27" spans="1:30" ht="39.75" customHeight="1" x14ac:dyDescent="0.35">
      <c r="A27" s="1"/>
      <c r="B27" s="79">
        <v>4</v>
      </c>
      <c r="C27" s="85" t="s">
        <v>91</v>
      </c>
      <c r="D27" s="108" t="s">
        <v>204</v>
      </c>
      <c r="E27" s="311" t="s">
        <v>86</v>
      </c>
      <c r="F27" s="312">
        <v>1</v>
      </c>
      <c r="G27" s="313"/>
      <c r="H27" s="696">
        <f t="shared" si="0"/>
        <v>0</v>
      </c>
      <c r="I27" s="2"/>
      <c r="J27" s="2"/>
      <c r="K27" s="2"/>
      <c r="L27" s="2"/>
      <c r="M27" s="2"/>
      <c r="N27" s="2"/>
      <c r="O27" s="2"/>
      <c r="P27" s="2"/>
      <c r="Q27" s="2"/>
      <c r="R27" s="2"/>
      <c r="S27" s="2"/>
      <c r="T27" s="2"/>
      <c r="U27" s="2"/>
      <c r="V27" s="2"/>
      <c r="W27" s="2"/>
      <c r="X27" s="2"/>
      <c r="Y27" s="2"/>
      <c r="Z27" s="2"/>
      <c r="AA27" s="2"/>
      <c r="AB27" s="2"/>
      <c r="AC27" s="2"/>
      <c r="AD27" s="2"/>
    </row>
    <row r="28" spans="1:30" ht="75" customHeight="1" x14ac:dyDescent="0.35">
      <c r="A28" s="1"/>
      <c r="B28" s="79">
        <v>5</v>
      </c>
      <c r="C28" s="85" t="s">
        <v>93</v>
      </c>
      <c r="D28" s="108" t="s">
        <v>94</v>
      </c>
      <c r="E28" s="311" t="s">
        <v>86</v>
      </c>
      <c r="F28" s="312">
        <v>1</v>
      </c>
      <c r="G28" s="313"/>
      <c r="H28" s="696">
        <f t="shared" si="0"/>
        <v>0</v>
      </c>
      <c r="I28" s="2"/>
      <c r="J28" s="2"/>
      <c r="K28" s="2"/>
      <c r="L28" s="2"/>
      <c r="M28" s="2"/>
      <c r="N28" s="2"/>
      <c r="O28" s="2"/>
      <c r="P28" s="2"/>
      <c r="Q28" s="2"/>
      <c r="R28" s="2"/>
      <c r="S28" s="2"/>
      <c r="T28" s="2"/>
      <c r="U28" s="2"/>
      <c r="V28" s="2"/>
      <c r="W28" s="2"/>
      <c r="X28" s="2"/>
      <c r="Y28" s="2"/>
      <c r="Z28" s="2"/>
      <c r="AA28" s="2"/>
      <c r="AB28" s="2"/>
      <c r="AC28" s="2"/>
      <c r="AD28" s="2"/>
    </row>
    <row r="29" spans="1:30" ht="37.15" customHeight="1" thickBot="1" x14ac:dyDescent="0.4">
      <c r="A29" s="1"/>
      <c r="B29" s="116">
        <v>6</v>
      </c>
      <c r="C29" s="45">
        <v>14</v>
      </c>
      <c r="D29" s="314" t="s">
        <v>95</v>
      </c>
      <c r="E29" s="222" t="s">
        <v>86</v>
      </c>
      <c r="F29" s="315">
        <v>1</v>
      </c>
      <c r="G29" s="316"/>
      <c r="H29" s="697">
        <f t="shared" si="0"/>
        <v>0</v>
      </c>
      <c r="I29" s="2"/>
      <c r="J29" s="2"/>
      <c r="K29" s="2"/>
      <c r="L29" s="2"/>
      <c r="M29" s="2"/>
      <c r="N29" s="2"/>
      <c r="O29" s="2"/>
      <c r="P29" s="2"/>
      <c r="Q29" s="2"/>
      <c r="R29" s="2"/>
      <c r="S29" s="2"/>
      <c r="T29" s="2"/>
      <c r="U29" s="2"/>
      <c r="V29" s="2"/>
      <c r="W29" s="2"/>
      <c r="X29" s="2"/>
      <c r="Y29" s="2"/>
      <c r="Z29" s="2"/>
      <c r="AA29" s="2"/>
      <c r="AB29" s="2"/>
      <c r="AC29" s="2"/>
      <c r="AD29" s="2"/>
    </row>
    <row r="30" spans="1:30" ht="21" customHeight="1" thickBot="1" x14ac:dyDescent="0.4">
      <c r="A30" s="1"/>
      <c r="B30" s="317"/>
      <c r="C30" s="318"/>
      <c r="D30" s="318"/>
      <c r="E30" s="657" t="s">
        <v>115</v>
      </c>
      <c r="F30" s="657"/>
      <c r="G30" s="658"/>
      <c r="H30" s="698">
        <f>SUM(H24:H29)</f>
        <v>0</v>
      </c>
      <c r="I30" s="2"/>
      <c r="J30" s="2"/>
      <c r="K30" s="2"/>
      <c r="L30" s="2"/>
      <c r="M30" s="2"/>
      <c r="N30" s="2"/>
      <c r="O30" s="2"/>
      <c r="P30" s="2"/>
      <c r="Q30" s="2"/>
      <c r="R30" s="2"/>
      <c r="S30" s="2"/>
      <c r="T30" s="2"/>
      <c r="U30" s="2"/>
      <c r="V30" s="2"/>
      <c r="W30" s="2"/>
      <c r="X30" s="2"/>
      <c r="Y30" s="2"/>
      <c r="Z30" s="2"/>
      <c r="AA30" s="2"/>
      <c r="AB30" s="2"/>
      <c r="AC30" s="2"/>
      <c r="AD30" s="2"/>
    </row>
    <row r="31" spans="1:30" ht="19.5" thickBot="1" x14ac:dyDescent="0.3">
      <c r="B31" s="320"/>
      <c r="C31" s="321"/>
      <c r="D31" s="659" t="s">
        <v>237</v>
      </c>
      <c r="E31" s="660"/>
      <c r="F31" s="660"/>
      <c r="G31" s="660"/>
      <c r="H31" s="661"/>
    </row>
    <row r="32" spans="1:30" s="89" customFormat="1" x14ac:dyDescent="0.35">
      <c r="B32" s="322">
        <v>7</v>
      </c>
      <c r="C32" s="323" t="s">
        <v>44</v>
      </c>
      <c r="D32" s="324" t="s">
        <v>256</v>
      </c>
      <c r="E32" s="325" t="s">
        <v>83</v>
      </c>
      <c r="F32" s="326">
        <v>0.7</v>
      </c>
      <c r="G32" s="327"/>
      <c r="H32" s="699">
        <f t="shared" ref="H32:H37" si="1">SUM(F32*G32)</f>
        <v>0</v>
      </c>
    </row>
    <row r="33" spans="2:8" s="89" customFormat="1" ht="58.5" customHeight="1" x14ac:dyDescent="0.35">
      <c r="B33" s="98">
        <v>8</v>
      </c>
      <c r="C33" s="99" t="s">
        <v>46</v>
      </c>
      <c r="D33" s="328" t="s">
        <v>257</v>
      </c>
      <c r="E33" s="101" t="s">
        <v>32</v>
      </c>
      <c r="F33" s="329">
        <v>3935</v>
      </c>
      <c r="G33" s="103"/>
      <c r="H33" s="700">
        <f t="shared" si="1"/>
        <v>0</v>
      </c>
    </row>
    <row r="34" spans="2:8" s="89" customFormat="1" ht="62.25" customHeight="1" x14ac:dyDescent="0.35">
      <c r="B34" s="98">
        <v>10</v>
      </c>
      <c r="C34" s="99" t="s">
        <v>46</v>
      </c>
      <c r="D34" s="328" t="s">
        <v>258</v>
      </c>
      <c r="E34" s="101" t="s">
        <v>31</v>
      </c>
      <c r="F34" s="329">
        <v>1270</v>
      </c>
      <c r="G34" s="103"/>
      <c r="H34" s="700">
        <f t="shared" si="1"/>
        <v>0</v>
      </c>
    </row>
    <row r="35" spans="2:8" ht="78" customHeight="1" x14ac:dyDescent="0.35">
      <c r="B35" s="98">
        <v>11</v>
      </c>
      <c r="C35" s="330" t="s">
        <v>259</v>
      </c>
      <c r="D35" s="331" t="s">
        <v>302</v>
      </c>
      <c r="E35" s="332" t="s">
        <v>32</v>
      </c>
      <c r="F35" s="329">
        <v>50</v>
      </c>
      <c r="G35" s="103"/>
      <c r="H35" s="700">
        <f t="shared" si="1"/>
        <v>0</v>
      </c>
    </row>
    <row r="36" spans="2:8" s="1" customFormat="1" x14ac:dyDescent="0.35">
      <c r="B36" s="98">
        <v>12</v>
      </c>
      <c r="C36" s="85" t="s">
        <v>260</v>
      </c>
      <c r="D36" s="449" t="s">
        <v>261</v>
      </c>
      <c r="E36" s="80" t="s">
        <v>31</v>
      </c>
      <c r="F36" s="114">
        <v>50</v>
      </c>
      <c r="G36" s="313"/>
      <c r="H36" s="700">
        <f t="shared" si="1"/>
        <v>0</v>
      </c>
    </row>
    <row r="37" spans="2:8" s="89" customFormat="1" ht="47.25" customHeight="1" thickBot="1" x14ac:dyDescent="0.4">
      <c r="B37" s="333">
        <v>14</v>
      </c>
      <c r="C37" s="340" t="s">
        <v>264</v>
      </c>
      <c r="D37" s="341" t="s">
        <v>265</v>
      </c>
      <c r="E37" s="342" t="s">
        <v>34</v>
      </c>
      <c r="F37" s="343">
        <v>25</v>
      </c>
      <c r="G37" s="344"/>
      <c r="H37" s="701">
        <f t="shared" si="1"/>
        <v>0</v>
      </c>
    </row>
    <row r="38" spans="2:8" s="89" customFormat="1" ht="24.75" customHeight="1" thickBot="1" x14ac:dyDescent="0.4">
      <c r="B38" s="256"/>
      <c r="C38" s="374"/>
      <c r="D38" s="450"/>
      <c r="E38" s="662" t="s">
        <v>262</v>
      </c>
      <c r="F38" s="647"/>
      <c r="G38" s="663"/>
      <c r="H38" s="702">
        <f>SUM(H32:H37)</f>
        <v>0</v>
      </c>
    </row>
    <row r="39" spans="2:8" s="89" customFormat="1" ht="19.5" thickBot="1" x14ac:dyDescent="0.4">
      <c r="B39" s="336"/>
      <c r="C39" s="337"/>
      <c r="D39" s="652" t="s">
        <v>238</v>
      </c>
      <c r="E39" s="652"/>
      <c r="F39" s="652"/>
      <c r="G39" s="652"/>
      <c r="H39" s="653"/>
    </row>
    <row r="40" spans="2:8" s="89" customFormat="1" x14ac:dyDescent="0.35">
      <c r="B40" s="322">
        <v>13</v>
      </c>
      <c r="C40" s="338" t="s">
        <v>48</v>
      </c>
      <c r="D40" s="339" t="s">
        <v>263</v>
      </c>
      <c r="E40" s="325" t="s">
        <v>32</v>
      </c>
      <c r="F40" s="326">
        <v>5710</v>
      </c>
      <c r="G40" s="327"/>
      <c r="H40" s="699">
        <f>SUM(F40*G40)</f>
        <v>0</v>
      </c>
    </row>
    <row r="41" spans="2:8" s="89" customFormat="1" ht="75.75" thickBot="1" x14ac:dyDescent="0.4">
      <c r="B41" s="333">
        <v>15</v>
      </c>
      <c r="C41" s="340" t="s">
        <v>266</v>
      </c>
      <c r="D41" s="341" t="s">
        <v>267</v>
      </c>
      <c r="E41" s="342" t="s">
        <v>33</v>
      </c>
      <c r="F41" s="343">
        <v>2000</v>
      </c>
      <c r="G41" s="344"/>
      <c r="H41" s="701">
        <f t="shared" ref="H41" si="2">SUM(F41*G41)</f>
        <v>0</v>
      </c>
    </row>
    <row r="42" spans="2:8" s="89" customFormat="1" ht="21.75" customHeight="1" thickBot="1" x14ac:dyDescent="0.4">
      <c r="B42" s="644" t="s">
        <v>268</v>
      </c>
      <c r="C42" s="645"/>
      <c r="D42" s="645"/>
      <c r="E42" s="645"/>
      <c r="F42" s="645"/>
      <c r="G42" s="646"/>
      <c r="H42" s="703">
        <f>SUM(H40:H41)</f>
        <v>0</v>
      </c>
    </row>
    <row r="43" spans="2:8" s="89" customFormat="1" ht="19.5" thickBot="1" x14ac:dyDescent="0.4">
      <c r="B43" s="336"/>
      <c r="C43" s="345"/>
      <c r="D43" s="163" t="s">
        <v>269</v>
      </c>
      <c r="E43" s="346"/>
      <c r="F43" s="347"/>
      <c r="G43" s="348"/>
      <c r="H43" s="349"/>
    </row>
    <row r="44" spans="2:8" s="89" customFormat="1" ht="40.5" customHeight="1" x14ac:dyDescent="0.35">
      <c r="B44" s="322">
        <v>16</v>
      </c>
      <c r="C44" s="350" t="s">
        <v>196</v>
      </c>
      <c r="D44" s="351" t="s">
        <v>270</v>
      </c>
      <c r="E44" s="352" t="s">
        <v>33</v>
      </c>
      <c r="F44" s="326">
        <v>1840</v>
      </c>
      <c r="G44" s="353"/>
      <c r="H44" s="699">
        <f t="shared" ref="H44:H48" si="3">SUM(F44*G44)</f>
        <v>0</v>
      </c>
    </row>
    <row r="45" spans="2:8" s="89" customFormat="1" ht="37.5" x14ac:dyDescent="0.35">
      <c r="B45" s="98">
        <v>17</v>
      </c>
      <c r="C45" s="99" t="s">
        <v>193</v>
      </c>
      <c r="D45" s="328" t="s">
        <v>271</v>
      </c>
      <c r="E45" s="354" t="s">
        <v>32</v>
      </c>
      <c r="F45" s="329">
        <v>3940</v>
      </c>
      <c r="G45" s="355"/>
      <c r="H45" s="700">
        <f t="shared" si="3"/>
        <v>0</v>
      </c>
    </row>
    <row r="46" spans="2:8" s="89" customFormat="1" ht="68.25" customHeight="1" x14ac:dyDescent="0.35">
      <c r="B46" s="98">
        <v>18</v>
      </c>
      <c r="C46" s="99" t="s">
        <v>222</v>
      </c>
      <c r="D46" s="328" t="s">
        <v>272</v>
      </c>
      <c r="E46" s="354" t="s">
        <v>31</v>
      </c>
      <c r="F46" s="329">
        <v>1350</v>
      </c>
      <c r="G46" s="355"/>
      <c r="H46" s="700">
        <f t="shared" si="3"/>
        <v>0</v>
      </c>
    </row>
    <row r="47" spans="2:8" s="89" customFormat="1" ht="63" customHeight="1" x14ac:dyDescent="0.35">
      <c r="B47" s="98">
        <v>19</v>
      </c>
      <c r="C47" s="99" t="s">
        <v>222</v>
      </c>
      <c r="D47" s="328" t="s">
        <v>273</v>
      </c>
      <c r="E47" s="356" t="s">
        <v>31</v>
      </c>
      <c r="F47" s="357">
        <v>1350</v>
      </c>
      <c r="G47" s="357"/>
      <c r="H47" s="700">
        <f t="shared" si="3"/>
        <v>0</v>
      </c>
    </row>
    <row r="48" spans="2:8" s="89" customFormat="1" ht="75" customHeight="1" thickBot="1" x14ac:dyDescent="0.4">
      <c r="B48" s="333">
        <v>20</v>
      </c>
      <c r="C48" s="358" t="s">
        <v>228</v>
      </c>
      <c r="D48" s="341" t="s">
        <v>274</v>
      </c>
      <c r="E48" s="359" t="s">
        <v>32</v>
      </c>
      <c r="F48" s="343">
        <v>2300</v>
      </c>
      <c r="G48" s="360"/>
      <c r="H48" s="701">
        <f t="shared" si="3"/>
        <v>0</v>
      </c>
    </row>
    <row r="49" spans="1:8" s="89" customFormat="1" ht="18" customHeight="1" thickBot="1" x14ac:dyDescent="0.4">
      <c r="B49" s="334"/>
      <c r="C49" s="361"/>
      <c r="D49" s="362"/>
      <c r="E49" s="647" t="s">
        <v>275</v>
      </c>
      <c r="F49" s="647"/>
      <c r="G49" s="648"/>
      <c r="H49" s="703">
        <f>SUM(H44:H48)</f>
        <v>0</v>
      </c>
    </row>
    <row r="50" spans="1:8" s="89" customFormat="1" ht="19.5" thickBot="1" x14ac:dyDescent="0.4">
      <c r="B50" s="336"/>
      <c r="C50" s="345"/>
      <c r="D50" s="163" t="s">
        <v>96</v>
      </c>
      <c r="E50" s="346"/>
      <c r="F50" s="347"/>
      <c r="G50" s="348"/>
      <c r="H50" s="349"/>
    </row>
    <row r="51" spans="1:8" s="89" customFormat="1" ht="19.5" thickBot="1" x14ac:dyDescent="0.4">
      <c r="B51" s="363">
        <v>21</v>
      </c>
      <c r="C51" s="257"/>
      <c r="D51" s="364" t="s">
        <v>276</v>
      </c>
      <c r="E51" s="365" t="s">
        <v>34</v>
      </c>
      <c r="F51" s="366">
        <v>4</v>
      </c>
      <c r="G51" s="366"/>
      <c r="H51" s="704">
        <f>SUM(F51*G51)</f>
        <v>0</v>
      </c>
    </row>
    <row r="52" spans="1:8" s="89" customFormat="1" ht="21.75" customHeight="1" thickBot="1" x14ac:dyDescent="0.4">
      <c r="B52" s="334"/>
      <c r="C52" s="361"/>
      <c r="D52" s="362"/>
      <c r="E52" s="647" t="s">
        <v>277</v>
      </c>
      <c r="F52" s="647"/>
      <c r="G52" s="648"/>
      <c r="H52" s="703">
        <f>SUM(H51)</f>
        <v>0</v>
      </c>
    </row>
    <row r="53" spans="1:8" s="89" customFormat="1" ht="21.75" customHeight="1" thickBot="1" x14ac:dyDescent="0.4">
      <c r="B53" s="464"/>
      <c r="C53" s="465"/>
      <c r="D53" s="466"/>
      <c r="E53" s="335"/>
      <c r="F53" s="335"/>
      <c r="G53" s="335"/>
      <c r="H53" s="467"/>
    </row>
    <row r="54" spans="1:8" ht="19.5" thickBot="1" x14ac:dyDescent="0.4">
      <c r="A54" s="2"/>
      <c r="B54" s="213"/>
      <c r="C54" s="212"/>
      <c r="D54" s="204" t="s">
        <v>98</v>
      </c>
      <c r="E54" s="206"/>
      <c r="F54" s="212"/>
      <c r="G54" s="212"/>
      <c r="H54" s="211"/>
    </row>
    <row r="55" spans="1:8" x14ac:dyDescent="0.35">
      <c r="A55" s="2"/>
      <c r="B55" s="210"/>
      <c r="C55" s="209"/>
      <c r="D55" s="208" t="s">
        <v>99</v>
      </c>
      <c r="E55" s="458"/>
      <c r="F55" s="459"/>
      <c r="G55" s="206"/>
      <c r="H55" s="170"/>
    </row>
    <row r="56" spans="1:8" ht="75" x14ac:dyDescent="0.35">
      <c r="A56" s="2"/>
      <c r="B56" s="82">
        <v>22</v>
      </c>
      <c r="C56" s="85" t="s">
        <v>100</v>
      </c>
      <c r="D56" s="8" t="s">
        <v>101</v>
      </c>
      <c r="E56" s="27" t="s">
        <v>102</v>
      </c>
      <c r="F56" s="88">
        <v>4</v>
      </c>
      <c r="G56" s="78"/>
      <c r="H56" s="56">
        <f t="shared" ref="H56:H63" si="4">(F56*G56)</f>
        <v>0</v>
      </c>
    </row>
    <row r="57" spans="1:8" ht="56.25" x14ac:dyDescent="0.35">
      <c r="A57" s="2"/>
      <c r="B57" s="82">
        <v>23</v>
      </c>
      <c r="C57" s="85" t="s">
        <v>100</v>
      </c>
      <c r="D57" s="8" t="s">
        <v>305</v>
      </c>
      <c r="E57" s="27" t="s">
        <v>102</v>
      </c>
      <c r="F57" s="88">
        <v>19</v>
      </c>
      <c r="G57" s="78"/>
      <c r="H57" s="56">
        <f t="shared" si="4"/>
        <v>0</v>
      </c>
    </row>
    <row r="58" spans="1:8" ht="56.25" x14ac:dyDescent="0.35">
      <c r="A58" s="2"/>
      <c r="B58" s="82">
        <v>24</v>
      </c>
      <c r="C58" s="85" t="s">
        <v>100</v>
      </c>
      <c r="D58" s="8" t="s">
        <v>103</v>
      </c>
      <c r="E58" s="27" t="s">
        <v>102</v>
      </c>
      <c r="F58" s="88">
        <v>48</v>
      </c>
      <c r="G58" s="78"/>
      <c r="H58" s="56">
        <f t="shared" si="4"/>
        <v>0</v>
      </c>
    </row>
    <row r="59" spans="1:8" ht="56.25" x14ac:dyDescent="0.35">
      <c r="A59" s="2"/>
      <c r="B59" s="82">
        <v>25</v>
      </c>
      <c r="C59" s="85" t="s">
        <v>100</v>
      </c>
      <c r="D59" s="8" t="s">
        <v>304</v>
      </c>
      <c r="E59" s="27" t="s">
        <v>102</v>
      </c>
      <c r="F59" s="88">
        <v>1</v>
      </c>
      <c r="G59" s="78"/>
      <c r="H59" s="56">
        <f>(F59*G59)</f>
        <v>0</v>
      </c>
    </row>
    <row r="60" spans="1:8" ht="56.25" x14ac:dyDescent="0.35">
      <c r="A60" s="2"/>
      <c r="B60" s="82">
        <v>26</v>
      </c>
      <c r="C60" s="85" t="s">
        <v>100</v>
      </c>
      <c r="D60" s="516" t="s">
        <v>335</v>
      </c>
      <c r="E60" s="27" t="s">
        <v>102</v>
      </c>
      <c r="F60" s="88">
        <v>2</v>
      </c>
      <c r="G60" s="78"/>
      <c r="H60" s="56">
        <f>(F60*G60)</f>
        <v>0</v>
      </c>
    </row>
    <row r="61" spans="1:8" ht="75" x14ac:dyDescent="0.35">
      <c r="A61" s="2"/>
      <c r="B61" s="82">
        <v>27</v>
      </c>
      <c r="C61" s="85" t="s">
        <v>100</v>
      </c>
      <c r="D61" s="8" t="s">
        <v>307</v>
      </c>
      <c r="E61" s="27" t="s">
        <v>102</v>
      </c>
      <c r="F61" s="88">
        <v>3</v>
      </c>
      <c r="G61" s="78"/>
      <c r="H61" s="56">
        <f>(F61*G61)</f>
        <v>0</v>
      </c>
    </row>
    <row r="62" spans="1:8" ht="75" x14ac:dyDescent="0.35">
      <c r="A62" s="2"/>
      <c r="B62" s="129">
        <v>28</v>
      </c>
      <c r="C62" s="85" t="s">
        <v>100</v>
      </c>
      <c r="D62" s="8" t="s">
        <v>104</v>
      </c>
      <c r="E62" s="27" t="s">
        <v>31</v>
      </c>
      <c r="F62" s="88">
        <v>217.5</v>
      </c>
      <c r="G62" s="78"/>
      <c r="H62" s="56">
        <f t="shared" si="4"/>
        <v>0</v>
      </c>
    </row>
    <row r="63" spans="1:8" ht="56.25" x14ac:dyDescent="0.35">
      <c r="A63" s="2"/>
      <c r="B63" s="82">
        <v>29</v>
      </c>
      <c r="C63" s="85" t="s">
        <v>105</v>
      </c>
      <c r="D63" s="8" t="s">
        <v>308</v>
      </c>
      <c r="E63" s="172" t="s">
        <v>33</v>
      </c>
      <c r="F63" s="88">
        <v>5.52</v>
      </c>
      <c r="G63" s="78"/>
      <c r="H63" s="56">
        <f t="shared" si="4"/>
        <v>0</v>
      </c>
    </row>
    <row r="64" spans="1:8" ht="57" thickBot="1" x14ac:dyDescent="0.4">
      <c r="A64" s="2"/>
      <c r="B64" s="451">
        <v>30</v>
      </c>
      <c r="C64" s="452"/>
      <c r="D64" s="160" t="s">
        <v>309</v>
      </c>
      <c r="E64" s="172" t="s">
        <v>102</v>
      </c>
      <c r="F64" s="155">
        <v>2</v>
      </c>
      <c r="G64" s="156"/>
      <c r="H64" s="157">
        <f>(F64*G64)</f>
        <v>0</v>
      </c>
    </row>
    <row r="65" spans="1:25" ht="19.5" thickBot="1" x14ac:dyDescent="0.4">
      <c r="A65" s="2"/>
      <c r="B65" s="453"/>
      <c r="C65" s="205"/>
      <c r="D65" s="204" t="s">
        <v>106</v>
      </c>
      <c r="E65" s="203"/>
      <c r="F65" s="202"/>
      <c r="G65" s="201"/>
      <c r="H65" s="132"/>
    </row>
    <row r="66" spans="1:25" ht="56.25" x14ac:dyDescent="0.35">
      <c r="A66" s="2"/>
      <c r="B66" s="128">
        <v>31</v>
      </c>
      <c r="C66" s="107" t="s">
        <v>107</v>
      </c>
      <c r="D66" s="127" t="s">
        <v>108</v>
      </c>
      <c r="E66" s="200" t="s">
        <v>32</v>
      </c>
      <c r="F66" s="131">
        <v>90</v>
      </c>
      <c r="G66" s="111"/>
      <c r="H66" s="112">
        <f>(F66*G66)</f>
        <v>0</v>
      </c>
    </row>
    <row r="67" spans="1:25" ht="75.75" thickBot="1" x14ac:dyDescent="0.4">
      <c r="A67" s="2"/>
      <c r="B67" s="82">
        <v>32</v>
      </c>
      <c r="C67" s="85" t="s">
        <v>107</v>
      </c>
      <c r="D67" s="8" t="s">
        <v>310</v>
      </c>
      <c r="E67" s="27" t="s">
        <v>32</v>
      </c>
      <c r="F67" s="88">
        <v>160</v>
      </c>
      <c r="G67" s="78"/>
      <c r="H67" s="56">
        <f>(F67*G67)</f>
        <v>0</v>
      </c>
    </row>
    <row r="68" spans="1:25" ht="19.5" thickBot="1" x14ac:dyDescent="0.4">
      <c r="A68" s="2"/>
      <c r="B68" s="453"/>
      <c r="C68" s="205"/>
      <c r="D68" s="204" t="s">
        <v>303</v>
      </c>
      <c r="E68" s="203"/>
      <c r="F68" s="202"/>
      <c r="G68" s="201"/>
      <c r="H68" s="132"/>
    </row>
    <row r="69" spans="1:25" ht="82.5" customHeight="1" x14ac:dyDescent="0.35">
      <c r="A69" s="2"/>
      <c r="B69" s="129">
        <v>33</v>
      </c>
      <c r="C69" s="85" t="s">
        <v>315</v>
      </c>
      <c r="D69" s="8" t="s">
        <v>327</v>
      </c>
      <c r="E69" s="27" t="s">
        <v>102</v>
      </c>
      <c r="F69" s="88">
        <v>10</v>
      </c>
      <c r="G69" s="78"/>
      <c r="H69" s="56">
        <f t="shared" ref="H69:H70" si="5">(F69*G69)</f>
        <v>0</v>
      </c>
    </row>
    <row r="70" spans="1:25" ht="75" x14ac:dyDescent="0.35">
      <c r="A70" s="2"/>
      <c r="B70" s="129">
        <v>34</v>
      </c>
      <c r="C70" s="85" t="s">
        <v>315</v>
      </c>
      <c r="D70" s="8" t="s">
        <v>328</v>
      </c>
      <c r="E70" s="27" t="s">
        <v>102</v>
      </c>
      <c r="F70" s="88">
        <v>6</v>
      </c>
      <c r="G70" s="78"/>
      <c r="H70" s="56">
        <f t="shared" si="5"/>
        <v>0</v>
      </c>
    </row>
    <row r="71" spans="1:25" ht="75.75" thickBot="1" x14ac:dyDescent="0.4">
      <c r="A71" s="2"/>
      <c r="B71" s="463">
        <v>35</v>
      </c>
      <c r="C71" s="45"/>
      <c r="D71" s="144" t="s">
        <v>329</v>
      </c>
      <c r="E71" s="198" t="s">
        <v>102</v>
      </c>
      <c r="F71" s="197">
        <v>115</v>
      </c>
      <c r="G71" s="126"/>
      <c r="H71" s="121">
        <f>(F71*G71)</f>
        <v>0</v>
      </c>
    </row>
    <row r="72" spans="1:25" ht="19.5" thickBot="1" x14ac:dyDescent="0.4">
      <c r="A72" s="2"/>
      <c r="B72" s="558" t="s">
        <v>278</v>
      </c>
      <c r="C72" s="559"/>
      <c r="D72" s="559"/>
      <c r="E72" s="559"/>
      <c r="F72" s="559"/>
      <c r="G72" s="560"/>
      <c r="H72" s="132">
        <f>SUM(H56:H71)</f>
        <v>0</v>
      </c>
    </row>
    <row r="73" spans="1:25" ht="19.5" thickBot="1" x14ac:dyDescent="0.4">
      <c r="A73" s="2"/>
      <c r="B73" s="273"/>
      <c r="C73" s="274"/>
      <c r="D73" s="274"/>
      <c r="E73" s="274"/>
      <c r="F73" s="274"/>
      <c r="G73" s="274"/>
      <c r="H73" s="468"/>
    </row>
    <row r="74" spans="1:25" s="89" customFormat="1" ht="19.5" thickBot="1" x14ac:dyDescent="0.4">
      <c r="B74" s="373"/>
      <c r="C74" s="374"/>
      <c r="D74" s="375" t="s">
        <v>279</v>
      </c>
      <c r="E74" s="375"/>
      <c r="F74" s="376"/>
      <c r="G74" s="377"/>
      <c r="H74" s="378"/>
    </row>
    <row r="75" spans="1:25" x14ac:dyDescent="0.35">
      <c r="A75" s="16"/>
      <c r="B75" s="255"/>
      <c r="C75" s="130"/>
      <c r="D75" s="379" t="s">
        <v>110</v>
      </c>
      <c r="E75" s="380"/>
      <c r="F75" s="381"/>
      <c r="G75" s="382"/>
      <c r="H75" s="705">
        <f>H30</f>
        <v>0</v>
      </c>
      <c r="I75" s="2"/>
      <c r="J75" s="2"/>
      <c r="K75" s="2"/>
      <c r="L75" s="2"/>
      <c r="M75" s="2"/>
      <c r="N75" s="2"/>
      <c r="O75" s="2"/>
      <c r="P75" s="2"/>
      <c r="Q75" s="2"/>
      <c r="R75" s="2"/>
      <c r="S75" s="2"/>
      <c r="T75" s="2"/>
      <c r="U75" s="2"/>
      <c r="V75" s="2"/>
      <c r="W75" s="2"/>
      <c r="X75" s="2"/>
      <c r="Y75" s="2"/>
    </row>
    <row r="76" spans="1:25" s="89" customFormat="1" x14ac:dyDescent="0.35">
      <c r="B76" s="383"/>
      <c r="C76" s="384"/>
      <c r="D76" s="385" t="s">
        <v>111</v>
      </c>
      <c r="E76" s="386"/>
      <c r="F76" s="387"/>
      <c r="G76" s="388"/>
      <c r="H76" s="706">
        <f>H38</f>
        <v>0</v>
      </c>
    </row>
    <row r="77" spans="1:25" s="89" customFormat="1" x14ac:dyDescent="0.35">
      <c r="B77" s="389"/>
      <c r="C77" s="390"/>
      <c r="D77" s="385" t="s">
        <v>112</v>
      </c>
      <c r="E77" s="386"/>
      <c r="F77" s="391"/>
      <c r="G77" s="388"/>
      <c r="H77" s="706">
        <f>H42</f>
        <v>0</v>
      </c>
    </row>
    <row r="78" spans="1:25" s="89" customFormat="1" x14ac:dyDescent="0.35">
      <c r="B78" s="392"/>
      <c r="C78" s="393"/>
      <c r="D78" s="394" t="s">
        <v>113</v>
      </c>
      <c r="E78" s="386"/>
      <c r="F78" s="395"/>
      <c r="G78" s="396"/>
      <c r="H78" s="706">
        <f>SUM(H49)</f>
        <v>0</v>
      </c>
    </row>
    <row r="79" spans="1:25" x14ac:dyDescent="0.35">
      <c r="A79" s="139"/>
      <c r="B79" s="140"/>
      <c r="C79" s="175"/>
      <c r="D79" s="395" t="s">
        <v>114</v>
      </c>
      <c r="E79" s="395"/>
      <c r="F79" s="395"/>
      <c r="G79" s="397"/>
      <c r="H79" s="707">
        <f>SUM(H52)</f>
        <v>0</v>
      </c>
    </row>
    <row r="80" spans="1:25" ht="38.25" thickBot="1" x14ac:dyDescent="0.4">
      <c r="A80" s="139"/>
      <c r="B80" s="398"/>
      <c r="C80" s="399"/>
      <c r="D80" s="400" t="s">
        <v>324</v>
      </c>
      <c r="E80" s="401"/>
      <c r="F80" s="402"/>
      <c r="G80" s="403"/>
      <c r="H80" s="708">
        <f>SUM(H72)</f>
        <v>0</v>
      </c>
    </row>
    <row r="81" spans="2:9" s="404" customFormat="1" ht="24.75" customHeight="1" thickBot="1" x14ac:dyDescent="0.4">
      <c r="B81" s="363"/>
      <c r="C81" s="374"/>
      <c r="D81" s="649" t="s">
        <v>280</v>
      </c>
      <c r="E81" s="650"/>
      <c r="F81" s="650"/>
      <c r="G81" s="651"/>
      <c r="H81" s="709">
        <f>SUM(H75:H80)</f>
        <v>0</v>
      </c>
      <c r="I81" s="89"/>
    </row>
    <row r="82" spans="2:9" s="404" customFormat="1" ht="24.75" customHeight="1" x14ac:dyDescent="0.35">
      <c r="B82" s="405"/>
      <c r="C82" s="405"/>
      <c r="D82" s="406"/>
      <c r="E82" s="406"/>
      <c r="F82" s="406"/>
      <c r="G82" s="406"/>
      <c r="H82" s="407"/>
      <c r="I82" s="89"/>
    </row>
    <row r="83" spans="2:9" s="404" customFormat="1" ht="24.75" customHeight="1" x14ac:dyDescent="0.35">
      <c r="B83" s="620" t="s">
        <v>254</v>
      </c>
      <c r="C83" s="621"/>
      <c r="D83" s="621"/>
      <c r="E83" s="621"/>
      <c r="F83" s="621"/>
      <c r="G83" s="621"/>
      <c r="H83" s="622"/>
      <c r="I83" s="89"/>
    </row>
    <row r="84" spans="2:9" s="404" customFormat="1" ht="34.5" customHeight="1" x14ac:dyDescent="0.35">
      <c r="B84" s="623" t="s">
        <v>281</v>
      </c>
      <c r="C84" s="624"/>
      <c r="D84" s="624"/>
      <c r="E84" s="624"/>
      <c r="F84" s="624"/>
      <c r="G84" s="624"/>
      <c r="H84" s="625"/>
      <c r="I84" s="89"/>
    </row>
    <row r="85" spans="2:9" s="404" customFormat="1" ht="34.5" customHeight="1" thickBot="1" x14ac:dyDescent="0.4">
      <c r="B85" s="408"/>
      <c r="C85" s="408"/>
      <c r="D85" s="408"/>
      <c r="E85" s="408"/>
      <c r="F85" s="408"/>
      <c r="G85" s="408"/>
      <c r="H85" s="408"/>
      <c r="I85" s="89"/>
    </row>
    <row r="86" spans="2:9" s="404" customFormat="1" ht="37.5" x14ac:dyDescent="0.35">
      <c r="B86" s="409" t="s">
        <v>25</v>
      </c>
      <c r="C86" s="410" t="s">
        <v>36</v>
      </c>
      <c r="D86" s="410" t="s">
        <v>26</v>
      </c>
      <c r="E86" s="410" t="s">
        <v>27</v>
      </c>
      <c r="F86" s="411" t="s">
        <v>28</v>
      </c>
      <c r="G86" s="412" t="s">
        <v>29</v>
      </c>
      <c r="H86" s="413" t="s">
        <v>30</v>
      </c>
      <c r="I86" s="89"/>
    </row>
    <row r="87" spans="2:9" s="404" customFormat="1" ht="34.5" customHeight="1" x14ac:dyDescent="0.35">
      <c r="B87" s="281">
        <v>1</v>
      </c>
      <c r="C87" s="281">
        <v>2</v>
      </c>
      <c r="D87" s="281">
        <v>3</v>
      </c>
      <c r="E87" s="281">
        <v>4</v>
      </c>
      <c r="F87" s="414">
        <v>5</v>
      </c>
      <c r="G87" s="414">
        <v>6</v>
      </c>
      <c r="H87" s="414">
        <v>7</v>
      </c>
      <c r="I87" s="89"/>
    </row>
    <row r="88" spans="2:9" s="404" customFormat="1" x14ac:dyDescent="0.35">
      <c r="B88" s="302">
        <v>1</v>
      </c>
      <c r="C88" s="302"/>
      <c r="D88" s="367" t="s">
        <v>282</v>
      </c>
      <c r="E88" s="369"/>
      <c r="F88" s="369"/>
      <c r="G88" s="369"/>
      <c r="H88" s="370"/>
      <c r="I88" s="89"/>
    </row>
    <row r="89" spans="2:9" s="404" customFormat="1" ht="37.5" x14ac:dyDescent="0.35">
      <c r="B89" s="415">
        <v>1</v>
      </c>
      <c r="C89" s="8" t="s">
        <v>283</v>
      </c>
      <c r="D89" s="8" t="s">
        <v>284</v>
      </c>
      <c r="E89" s="8" t="s">
        <v>86</v>
      </c>
      <c r="F89" s="372">
        <v>1</v>
      </c>
      <c r="G89" s="372"/>
      <c r="H89" s="712">
        <f>F89*G89</f>
        <v>0</v>
      </c>
      <c r="I89" s="89"/>
    </row>
    <row r="90" spans="2:9" s="404" customFormat="1" ht="34.5" customHeight="1" x14ac:dyDescent="0.35">
      <c r="B90" s="302">
        <v>2</v>
      </c>
      <c r="C90" s="8" t="s">
        <v>43</v>
      </c>
      <c r="D90" s="8" t="s">
        <v>285</v>
      </c>
      <c r="E90" s="8" t="s">
        <v>86</v>
      </c>
      <c r="F90" s="372">
        <v>1</v>
      </c>
      <c r="G90" s="372"/>
      <c r="H90" s="712">
        <f>F90*G90</f>
        <v>0</v>
      </c>
      <c r="I90" s="89"/>
    </row>
    <row r="91" spans="2:9" s="404" customFormat="1" ht="21" customHeight="1" x14ac:dyDescent="0.35">
      <c r="B91" s="626" t="s">
        <v>286</v>
      </c>
      <c r="C91" s="627"/>
      <c r="D91" s="627"/>
      <c r="E91" s="627"/>
      <c r="F91" s="627"/>
      <c r="G91" s="628"/>
      <c r="H91" s="711">
        <f>SUM(H89:H90)</f>
        <v>0</v>
      </c>
      <c r="I91" s="89"/>
    </row>
    <row r="92" spans="2:9" s="404" customFormat="1" x14ac:dyDescent="0.35">
      <c r="B92" s="368"/>
      <c r="C92" s="369"/>
      <c r="D92" s="367" t="s">
        <v>287</v>
      </c>
      <c r="E92" s="369"/>
      <c r="F92" s="369"/>
      <c r="G92" s="369"/>
      <c r="H92" s="370"/>
      <c r="I92" s="89"/>
    </row>
    <row r="93" spans="2:9" s="404" customFormat="1" ht="281.25" x14ac:dyDescent="0.35">
      <c r="B93" s="416">
        <v>3</v>
      </c>
      <c r="C93" s="416"/>
      <c r="D93" s="8" t="s">
        <v>288</v>
      </c>
      <c r="E93" s="371" t="s">
        <v>33</v>
      </c>
      <c r="F93" s="372">
        <v>50</v>
      </c>
      <c r="G93" s="372"/>
      <c r="H93" s="710">
        <f>F93*G93</f>
        <v>0</v>
      </c>
      <c r="I93" s="89"/>
    </row>
    <row r="94" spans="2:9" s="404" customFormat="1" ht="34.5" customHeight="1" x14ac:dyDescent="0.35">
      <c r="B94" s="626" t="s">
        <v>289</v>
      </c>
      <c r="C94" s="627"/>
      <c r="D94" s="627"/>
      <c r="E94" s="627"/>
      <c r="F94" s="627"/>
      <c r="G94" s="628"/>
      <c r="H94" s="710">
        <f>H93</f>
        <v>0</v>
      </c>
      <c r="I94" s="89"/>
    </row>
    <row r="95" spans="2:9" s="404" customFormat="1" ht="34.5" customHeight="1" x14ac:dyDescent="0.35">
      <c r="B95" s="417"/>
      <c r="C95" s="418"/>
      <c r="D95" s="419" t="s">
        <v>290</v>
      </c>
      <c r="E95" s="418"/>
      <c r="F95" s="418"/>
      <c r="G95" s="418"/>
      <c r="H95" s="420"/>
      <c r="I95" s="89"/>
    </row>
    <row r="96" spans="2:9" s="404" customFormat="1" ht="409.5" x14ac:dyDescent="0.35">
      <c r="B96" s="421"/>
      <c r="C96" s="421"/>
      <c r="D96" s="8" t="s">
        <v>291</v>
      </c>
      <c r="E96" s="371" t="s">
        <v>32</v>
      </c>
      <c r="F96" s="372">
        <v>1200</v>
      </c>
      <c r="G96" s="372"/>
      <c r="H96" s="710">
        <f>F96*G96</f>
        <v>0</v>
      </c>
      <c r="I96" s="89"/>
    </row>
    <row r="97" spans="1:9" s="404" customFormat="1" ht="296.25" customHeight="1" x14ac:dyDescent="0.35">
      <c r="B97" s="421"/>
      <c r="C97" s="421"/>
      <c r="D97" s="8" t="s">
        <v>292</v>
      </c>
      <c r="E97" s="371" t="s">
        <v>31</v>
      </c>
      <c r="F97" s="372">
        <v>1200</v>
      </c>
      <c r="G97" s="372"/>
      <c r="H97" s="710">
        <f t="shared" ref="H97" si="6">F97*G97</f>
        <v>0</v>
      </c>
      <c r="I97" s="89"/>
    </row>
    <row r="98" spans="1:9" s="404" customFormat="1" ht="34.5" customHeight="1" x14ac:dyDescent="0.35">
      <c r="B98" s="626" t="s">
        <v>293</v>
      </c>
      <c r="C98" s="627"/>
      <c r="D98" s="627"/>
      <c r="E98" s="627"/>
      <c r="F98" s="627"/>
      <c r="G98" s="628"/>
      <c r="H98" s="711">
        <f>SUM(H96:H97)</f>
        <v>0</v>
      </c>
      <c r="I98" s="89"/>
    </row>
    <row r="99" spans="1:9" s="404" customFormat="1" ht="34.5" customHeight="1" x14ac:dyDescent="0.35">
      <c r="B99" s="417"/>
      <c r="C99" s="418"/>
      <c r="D99" s="419" t="s">
        <v>294</v>
      </c>
      <c r="E99" s="418"/>
      <c r="F99" s="418"/>
      <c r="G99" s="418"/>
      <c r="H99" s="420"/>
      <c r="I99" s="89"/>
    </row>
    <row r="100" spans="1:9" s="404" customFormat="1" ht="37.5" x14ac:dyDescent="0.35">
      <c r="B100" s="422"/>
      <c r="C100" s="423"/>
      <c r="D100" s="8" t="s">
        <v>295</v>
      </c>
      <c r="E100" s="423" t="s">
        <v>86</v>
      </c>
      <c r="F100" s="372">
        <v>1</v>
      </c>
      <c r="G100" s="372"/>
      <c r="H100" s="710">
        <f t="shared" ref="H100:H101" si="7">F100*G100</f>
        <v>0</v>
      </c>
      <c r="I100" s="89"/>
    </row>
    <row r="101" spans="1:9" s="404" customFormat="1" ht="34.5" customHeight="1" x14ac:dyDescent="0.35">
      <c r="B101" s="422"/>
      <c r="C101" s="423"/>
      <c r="D101" s="423"/>
      <c r="E101" s="423" t="s">
        <v>86</v>
      </c>
      <c r="F101" s="372">
        <v>1</v>
      </c>
      <c r="G101" s="372"/>
      <c r="H101" s="710">
        <f t="shared" si="7"/>
        <v>0</v>
      </c>
      <c r="I101" s="89"/>
    </row>
    <row r="102" spans="1:9" s="404" customFormat="1" ht="34.5" customHeight="1" x14ac:dyDescent="0.35">
      <c r="B102" s="629" t="s">
        <v>296</v>
      </c>
      <c r="C102" s="630"/>
      <c r="D102" s="630"/>
      <c r="E102" s="630"/>
      <c r="F102" s="630"/>
      <c r="G102" s="631"/>
      <c r="H102" s="713">
        <f>SUM(H100:H101)</f>
        <v>0</v>
      </c>
      <c r="I102" s="89"/>
    </row>
    <row r="103" spans="1:9" s="404" customFormat="1" ht="34.5" customHeight="1" x14ac:dyDescent="0.35">
      <c r="B103" s="424"/>
      <c r="C103" s="424"/>
      <c r="D103" s="425"/>
      <c r="E103" s="424"/>
      <c r="F103" s="424"/>
      <c r="G103" s="424"/>
      <c r="H103" s="426"/>
      <c r="I103" s="89"/>
    </row>
    <row r="104" spans="1:9" s="404" customFormat="1" ht="19.5" thickBot="1" x14ac:dyDescent="0.4">
      <c r="B104" s="427"/>
      <c r="C104" s="427"/>
      <c r="D104" s="428"/>
      <c r="E104" s="428"/>
      <c r="F104" s="428"/>
      <c r="G104" s="428"/>
      <c r="H104" s="429"/>
      <c r="I104" s="89"/>
    </row>
    <row r="105" spans="1:9" s="89" customFormat="1" ht="19.5" customHeight="1" thickBot="1" x14ac:dyDescent="0.4">
      <c r="B105" s="632" t="s">
        <v>297</v>
      </c>
      <c r="C105" s="633"/>
      <c r="D105" s="633"/>
      <c r="E105" s="633"/>
      <c r="F105" s="633"/>
      <c r="G105" s="633"/>
      <c r="H105" s="634"/>
    </row>
    <row r="106" spans="1:9" s="89" customFormat="1" ht="19.5" thickBot="1" x14ac:dyDescent="0.4">
      <c r="B106" s="635">
        <v>1</v>
      </c>
      <c r="C106" s="636"/>
      <c r="D106" s="637" t="s">
        <v>298</v>
      </c>
      <c r="E106" s="638"/>
      <c r="F106" s="638"/>
      <c r="G106" s="639"/>
      <c r="H106" s="698">
        <f>H81</f>
        <v>0</v>
      </c>
    </row>
    <row r="107" spans="1:9" s="89" customFormat="1" ht="49.5" customHeight="1" thickBot="1" x14ac:dyDescent="0.4">
      <c r="B107" s="640">
        <v>2</v>
      </c>
      <c r="C107" s="641"/>
      <c r="D107" s="642" t="s">
        <v>300</v>
      </c>
      <c r="E107" s="642"/>
      <c r="F107" s="642"/>
      <c r="G107" s="643"/>
      <c r="H107" s="698">
        <f>H91+H94+H98+H102</f>
        <v>0</v>
      </c>
    </row>
    <row r="108" spans="1:9" s="89" customFormat="1" ht="16.899999999999999" customHeight="1" thickBot="1" x14ac:dyDescent="0.4">
      <c r="B108" s="616"/>
      <c r="C108" s="617"/>
      <c r="D108" s="618" t="s">
        <v>299</v>
      </c>
      <c r="E108" s="618"/>
      <c r="F108" s="618"/>
      <c r="G108" s="619"/>
      <c r="H108" s="698">
        <f>SUM(H106:H107)</f>
        <v>0</v>
      </c>
    </row>
    <row r="109" spans="1:9" s="89" customFormat="1" x14ac:dyDescent="0.35">
      <c r="B109" s="430"/>
      <c r="C109" s="430"/>
      <c r="D109" s="431"/>
      <c r="E109" s="432"/>
      <c r="F109" s="433"/>
      <c r="G109" s="434"/>
      <c r="H109" s="435"/>
    </row>
    <row r="110" spans="1:9" s="89" customFormat="1" x14ac:dyDescent="0.35">
      <c r="B110" s="430"/>
      <c r="C110" s="430"/>
      <c r="D110" s="436"/>
      <c r="E110" s="437"/>
      <c r="F110" s="438"/>
      <c r="G110" s="439"/>
      <c r="H110" s="435"/>
    </row>
    <row r="111" spans="1:9" x14ac:dyDescent="0.35">
      <c r="A111" s="89"/>
      <c r="D111" s="441" t="s">
        <v>54</v>
      </c>
      <c r="E111" s="442"/>
      <c r="F111" s="438"/>
      <c r="G111" s="443"/>
      <c r="H111" s="444"/>
    </row>
    <row r="112" spans="1:9" x14ac:dyDescent="0.35">
      <c r="A112" s="89"/>
      <c r="D112" s="441" t="s">
        <v>55</v>
      </c>
      <c r="E112" s="442"/>
      <c r="F112" s="438"/>
      <c r="G112" s="443"/>
      <c r="H112" s="444"/>
    </row>
    <row r="113" spans="1:8" x14ac:dyDescent="0.35">
      <c r="A113" s="89"/>
      <c r="D113" s="441" t="s">
        <v>213</v>
      </c>
      <c r="E113" s="442"/>
      <c r="G113" s="443"/>
      <c r="H113" s="444"/>
    </row>
  </sheetData>
  <mergeCells count="42">
    <mergeCell ref="D12:H12"/>
    <mergeCell ref="B1:H1"/>
    <mergeCell ref="B2:H2"/>
    <mergeCell ref="B3:H3"/>
    <mergeCell ref="D4:H4"/>
    <mergeCell ref="D5:H5"/>
    <mergeCell ref="D6:H6"/>
    <mergeCell ref="D7:H7"/>
    <mergeCell ref="D8:H8"/>
    <mergeCell ref="D9:H9"/>
    <mergeCell ref="D10:H10"/>
    <mergeCell ref="D11:H11"/>
    <mergeCell ref="D39:H39"/>
    <mergeCell ref="D13:H13"/>
    <mergeCell ref="D14:H14"/>
    <mergeCell ref="D15:H15"/>
    <mergeCell ref="D16:H16"/>
    <mergeCell ref="D17:H17"/>
    <mergeCell ref="D18:H18"/>
    <mergeCell ref="D19:H19"/>
    <mergeCell ref="D23:H23"/>
    <mergeCell ref="E30:G30"/>
    <mergeCell ref="D31:H31"/>
    <mergeCell ref="E38:G38"/>
    <mergeCell ref="B42:G42"/>
    <mergeCell ref="E49:G49"/>
    <mergeCell ref="E52:G52"/>
    <mergeCell ref="D81:G81"/>
    <mergeCell ref="B72:G72"/>
    <mergeCell ref="B108:C108"/>
    <mergeCell ref="D108:G108"/>
    <mergeCell ref="B83:H83"/>
    <mergeCell ref="B84:H84"/>
    <mergeCell ref="B91:G91"/>
    <mergeCell ref="B94:G94"/>
    <mergeCell ref="B98:G98"/>
    <mergeCell ref="B102:G102"/>
    <mergeCell ref="B105:H105"/>
    <mergeCell ref="B106:C106"/>
    <mergeCell ref="D106:G106"/>
    <mergeCell ref="B107:C107"/>
    <mergeCell ref="D107:G107"/>
  </mergeCells>
  <pageMargins left="0.70866141732283505" right="0.70866141732283505" top="0.74803149606299202" bottom="0.74803149606299202" header="0.31496062992126" footer="0.31496062992126"/>
  <pageSetup paperSize="9" scale="55" fitToHeight="0" orientation="portrait" r:id="rId1"/>
  <headerFooter>
    <oddHeader xml:space="preserve">&amp;CТендер 7 - Дел 1 - АНЕКС БР. 1
Реф. Бр.: LRCP-9034-MK-RFB-A.2.1.3 - Тендер 7 -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 
</oddHeader>
    <oddFooter>&amp;LОпштина Македонски Брод&amp;Cул.„ Васко Карангелевски “и ул.„Поречка“&amp;R&amp;P/&amp;N</oddFooter>
  </headerFooter>
  <rowBreaks count="2" manualBreakCount="2">
    <brk id="16" max="8" man="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view="pageBreakPreview" zoomScaleNormal="100" zoomScaleSheetLayoutView="100" workbookViewId="0">
      <selection activeCell="H13" sqref="H13"/>
    </sheetView>
  </sheetViews>
  <sheetFormatPr defaultRowHeight="15.75" x14ac:dyDescent="0.25"/>
  <cols>
    <col min="1" max="1" width="6.28515625" customWidth="1"/>
    <col min="2" max="6" width="9.140625" style="20" customWidth="1"/>
    <col min="7" max="7" width="27.7109375" style="20" customWidth="1"/>
    <col min="8" max="8" width="26.42578125" style="20" customWidth="1"/>
    <col min="9" max="9" width="27.85546875" customWidth="1"/>
    <col min="10" max="10" width="22.140625" customWidth="1"/>
    <col min="11" max="11" width="12.42578125" customWidth="1"/>
    <col min="245" max="245" width="6.28515625" customWidth="1"/>
    <col min="246" max="250" width="9.140625" customWidth="1"/>
    <col min="251" max="251" width="20.85546875" customWidth="1"/>
    <col min="252" max="252" width="25" customWidth="1"/>
    <col min="501" max="501" width="6.28515625" customWidth="1"/>
    <col min="502" max="506" width="9.140625" customWidth="1"/>
    <col min="507" max="507" width="20.85546875" customWidth="1"/>
    <col min="508" max="508" width="25" customWidth="1"/>
    <col min="757" max="757" width="6.28515625" customWidth="1"/>
    <col min="758" max="762" width="9.140625" customWidth="1"/>
    <col min="763" max="763" width="20.85546875" customWidth="1"/>
    <col min="764" max="764" width="25" customWidth="1"/>
    <col min="1013" max="1013" width="6.28515625" customWidth="1"/>
    <col min="1014" max="1018" width="9.140625" customWidth="1"/>
    <col min="1019" max="1019" width="20.85546875" customWidth="1"/>
    <col min="1020" max="1020" width="25" customWidth="1"/>
    <col min="1269" max="1269" width="6.28515625" customWidth="1"/>
    <col min="1270" max="1274" width="9.140625" customWidth="1"/>
    <col min="1275" max="1275" width="20.85546875" customWidth="1"/>
    <col min="1276" max="1276" width="25" customWidth="1"/>
    <col min="1525" max="1525" width="6.28515625" customWidth="1"/>
    <col min="1526" max="1530" width="9.140625" customWidth="1"/>
    <col min="1531" max="1531" width="20.85546875" customWidth="1"/>
    <col min="1532" max="1532" width="25" customWidth="1"/>
    <col min="1781" max="1781" width="6.28515625" customWidth="1"/>
    <col min="1782" max="1786" width="9.140625" customWidth="1"/>
    <col min="1787" max="1787" width="20.85546875" customWidth="1"/>
    <col min="1788" max="1788" width="25" customWidth="1"/>
    <col min="2037" max="2037" width="6.28515625" customWidth="1"/>
    <col min="2038" max="2042" width="9.140625" customWidth="1"/>
    <col min="2043" max="2043" width="20.85546875" customWidth="1"/>
    <col min="2044" max="2044" width="25" customWidth="1"/>
    <col min="2293" max="2293" width="6.28515625" customWidth="1"/>
    <col min="2294" max="2298" width="9.140625" customWidth="1"/>
    <col min="2299" max="2299" width="20.85546875" customWidth="1"/>
    <col min="2300" max="2300" width="25" customWidth="1"/>
    <col min="2549" max="2549" width="6.28515625" customWidth="1"/>
    <col min="2550" max="2554" width="9.140625" customWidth="1"/>
    <col min="2555" max="2555" width="20.85546875" customWidth="1"/>
    <col min="2556" max="2556" width="25" customWidth="1"/>
    <col min="2805" max="2805" width="6.28515625" customWidth="1"/>
    <col min="2806" max="2810" width="9.140625" customWidth="1"/>
    <col min="2811" max="2811" width="20.85546875" customWidth="1"/>
    <col min="2812" max="2812" width="25" customWidth="1"/>
    <col min="3061" max="3061" width="6.28515625" customWidth="1"/>
    <col min="3062" max="3066" width="9.140625" customWidth="1"/>
    <col min="3067" max="3067" width="20.85546875" customWidth="1"/>
    <col min="3068" max="3068" width="25" customWidth="1"/>
    <col min="3317" max="3317" width="6.28515625" customWidth="1"/>
    <col min="3318" max="3322" width="9.140625" customWidth="1"/>
    <col min="3323" max="3323" width="20.85546875" customWidth="1"/>
    <col min="3324" max="3324" width="25" customWidth="1"/>
    <col min="3573" max="3573" width="6.28515625" customWidth="1"/>
    <col min="3574" max="3578" width="9.140625" customWidth="1"/>
    <col min="3579" max="3579" width="20.85546875" customWidth="1"/>
    <col min="3580" max="3580" width="25" customWidth="1"/>
    <col min="3829" max="3829" width="6.28515625" customWidth="1"/>
    <col min="3830" max="3834" width="9.140625" customWidth="1"/>
    <col min="3835" max="3835" width="20.85546875" customWidth="1"/>
    <col min="3836" max="3836" width="25" customWidth="1"/>
    <col min="4085" max="4085" width="6.28515625" customWidth="1"/>
    <col min="4086" max="4090" width="9.140625" customWidth="1"/>
    <col min="4091" max="4091" width="20.85546875" customWidth="1"/>
    <col min="4092" max="4092" width="25" customWidth="1"/>
    <col min="4341" max="4341" width="6.28515625" customWidth="1"/>
    <col min="4342" max="4346" width="9.140625" customWidth="1"/>
    <col min="4347" max="4347" width="20.85546875" customWidth="1"/>
    <col min="4348" max="4348" width="25" customWidth="1"/>
    <col min="4597" max="4597" width="6.28515625" customWidth="1"/>
    <col min="4598" max="4602" width="9.140625" customWidth="1"/>
    <col min="4603" max="4603" width="20.85546875" customWidth="1"/>
    <col min="4604" max="4604" width="25" customWidth="1"/>
    <col min="4853" max="4853" width="6.28515625" customWidth="1"/>
    <col min="4854" max="4858" width="9.140625" customWidth="1"/>
    <col min="4859" max="4859" width="20.85546875" customWidth="1"/>
    <col min="4860" max="4860" width="25" customWidth="1"/>
    <col min="5109" max="5109" width="6.28515625" customWidth="1"/>
    <col min="5110" max="5114" width="9.140625" customWidth="1"/>
    <col min="5115" max="5115" width="20.85546875" customWidth="1"/>
    <col min="5116" max="5116" width="25" customWidth="1"/>
    <col min="5365" max="5365" width="6.28515625" customWidth="1"/>
    <col min="5366" max="5370" width="9.140625" customWidth="1"/>
    <col min="5371" max="5371" width="20.85546875" customWidth="1"/>
    <col min="5372" max="5372" width="25" customWidth="1"/>
    <col min="5621" max="5621" width="6.28515625" customWidth="1"/>
    <col min="5622" max="5626" width="9.140625" customWidth="1"/>
    <col min="5627" max="5627" width="20.85546875" customWidth="1"/>
    <col min="5628" max="5628" width="25" customWidth="1"/>
    <col min="5877" max="5877" width="6.28515625" customWidth="1"/>
    <col min="5878" max="5882" width="9.140625" customWidth="1"/>
    <col min="5883" max="5883" width="20.85546875" customWidth="1"/>
    <col min="5884" max="5884" width="25" customWidth="1"/>
    <col min="6133" max="6133" width="6.28515625" customWidth="1"/>
    <col min="6134" max="6138" width="9.140625" customWidth="1"/>
    <col min="6139" max="6139" width="20.85546875" customWidth="1"/>
    <col min="6140" max="6140" width="25" customWidth="1"/>
    <col min="6389" max="6389" width="6.28515625" customWidth="1"/>
    <col min="6390" max="6394" width="9.140625" customWidth="1"/>
    <col min="6395" max="6395" width="20.85546875" customWidth="1"/>
    <col min="6396" max="6396" width="25" customWidth="1"/>
    <col min="6645" max="6645" width="6.28515625" customWidth="1"/>
    <col min="6646" max="6650" width="9.140625" customWidth="1"/>
    <col min="6651" max="6651" width="20.85546875" customWidth="1"/>
    <col min="6652" max="6652" width="25" customWidth="1"/>
    <col min="6901" max="6901" width="6.28515625" customWidth="1"/>
    <col min="6902" max="6906" width="9.140625" customWidth="1"/>
    <col min="6907" max="6907" width="20.85546875" customWidth="1"/>
    <col min="6908" max="6908" width="25" customWidth="1"/>
    <col min="7157" max="7157" width="6.28515625" customWidth="1"/>
    <col min="7158" max="7162" width="9.140625" customWidth="1"/>
    <col min="7163" max="7163" width="20.85546875" customWidth="1"/>
    <col min="7164" max="7164" width="25" customWidth="1"/>
    <col min="7413" max="7413" width="6.28515625" customWidth="1"/>
    <col min="7414" max="7418" width="9.140625" customWidth="1"/>
    <col min="7419" max="7419" width="20.85546875" customWidth="1"/>
    <col min="7420" max="7420" width="25" customWidth="1"/>
    <col min="7669" max="7669" width="6.28515625" customWidth="1"/>
    <col min="7670" max="7674" width="9.140625" customWidth="1"/>
    <col min="7675" max="7675" width="20.85546875" customWidth="1"/>
    <col min="7676" max="7676" width="25" customWidth="1"/>
    <col min="7925" max="7925" width="6.28515625" customWidth="1"/>
    <col min="7926" max="7930" width="9.140625" customWidth="1"/>
    <col min="7931" max="7931" width="20.85546875" customWidth="1"/>
    <col min="7932" max="7932" width="25" customWidth="1"/>
    <col min="8181" max="8181" width="6.28515625" customWidth="1"/>
    <col min="8182" max="8186" width="9.140625" customWidth="1"/>
    <col min="8187" max="8187" width="20.85546875" customWidth="1"/>
    <col min="8188" max="8188" width="25" customWidth="1"/>
    <col min="8437" max="8437" width="6.28515625" customWidth="1"/>
    <col min="8438" max="8442" width="9.140625" customWidth="1"/>
    <col min="8443" max="8443" width="20.85546875" customWidth="1"/>
    <col min="8444" max="8444" width="25" customWidth="1"/>
    <col min="8693" max="8693" width="6.28515625" customWidth="1"/>
    <col min="8694" max="8698" width="9.140625" customWidth="1"/>
    <col min="8699" max="8699" width="20.85546875" customWidth="1"/>
    <col min="8700" max="8700" width="25" customWidth="1"/>
    <col min="8949" max="8949" width="6.28515625" customWidth="1"/>
    <col min="8950" max="8954" width="9.140625" customWidth="1"/>
    <col min="8955" max="8955" width="20.85546875" customWidth="1"/>
    <col min="8956" max="8956" width="25" customWidth="1"/>
    <col min="9205" max="9205" width="6.28515625" customWidth="1"/>
    <col min="9206" max="9210" width="9.140625" customWidth="1"/>
    <col min="9211" max="9211" width="20.85546875" customWidth="1"/>
    <col min="9212" max="9212" width="25" customWidth="1"/>
    <col min="9461" max="9461" width="6.28515625" customWidth="1"/>
    <col min="9462" max="9466" width="9.140625" customWidth="1"/>
    <col min="9467" max="9467" width="20.85546875" customWidth="1"/>
    <col min="9468" max="9468" width="25" customWidth="1"/>
    <col min="9717" max="9717" width="6.28515625" customWidth="1"/>
    <col min="9718" max="9722" width="9.140625" customWidth="1"/>
    <col min="9723" max="9723" width="20.85546875" customWidth="1"/>
    <col min="9724" max="9724" width="25" customWidth="1"/>
    <col min="9973" max="9973" width="6.28515625" customWidth="1"/>
    <col min="9974" max="9978" width="9.140625" customWidth="1"/>
    <col min="9979" max="9979" width="20.85546875" customWidth="1"/>
    <col min="9980" max="9980" width="25" customWidth="1"/>
    <col min="10229" max="10229" width="6.28515625" customWidth="1"/>
    <col min="10230" max="10234" width="9.140625" customWidth="1"/>
    <col min="10235" max="10235" width="20.85546875" customWidth="1"/>
    <col min="10236" max="10236" width="25" customWidth="1"/>
    <col min="10485" max="10485" width="6.28515625" customWidth="1"/>
    <col min="10486" max="10490" width="9.140625" customWidth="1"/>
    <col min="10491" max="10491" width="20.85546875" customWidth="1"/>
    <col min="10492" max="10492" width="25" customWidth="1"/>
    <col min="10741" max="10741" width="6.28515625" customWidth="1"/>
    <col min="10742" max="10746" width="9.140625" customWidth="1"/>
    <col min="10747" max="10747" width="20.85546875" customWidth="1"/>
    <col min="10748" max="10748" width="25" customWidth="1"/>
    <col min="10997" max="10997" width="6.28515625" customWidth="1"/>
    <col min="10998" max="11002" width="9.140625" customWidth="1"/>
    <col min="11003" max="11003" width="20.85546875" customWidth="1"/>
    <col min="11004" max="11004" width="25" customWidth="1"/>
    <col min="11253" max="11253" width="6.28515625" customWidth="1"/>
    <col min="11254" max="11258" width="9.140625" customWidth="1"/>
    <col min="11259" max="11259" width="20.85546875" customWidth="1"/>
    <col min="11260" max="11260" width="25" customWidth="1"/>
    <col min="11509" max="11509" width="6.28515625" customWidth="1"/>
    <col min="11510" max="11514" width="9.140625" customWidth="1"/>
    <col min="11515" max="11515" width="20.85546875" customWidth="1"/>
    <col min="11516" max="11516" width="25" customWidth="1"/>
    <col min="11765" max="11765" width="6.28515625" customWidth="1"/>
    <col min="11766" max="11770" width="9.140625" customWidth="1"/>
    <col min="11771" max="11771" width="20.85546875" customWidth="1"/>
    <col min="11772" max="11772" width="25" customWidth="1"/>
    <col min="12021" max="12021" width="6.28515625" customWidth="1"/>
    <col min="12022" max="12026" width="9.140625" customWidth="1"/>
    <col min="12027" max="12027" width="20.85546875" customWidth="1"/>
    <col min="12028" max="12028" width="25" customWidth="1"/>
    <col min="12277" max="12277" width="6.28515625" customWidth="1"/>
    <col min="12278" max="12282" width="9.140625" customWidth="1"/>
    <col min="12283" max="12283" width="20.85546875" customWidth="1"/>
    <col min="12284" max="12284" width="25" customWidth="1"/>
    <col min="12533" max="12533" width="6.28515625" customWidth="1"/>
    <col min="12534" max="12538" width="9.140625" customWidth="1"/>
    <col min="12539" max="12539" width="20.85546875" customWidth="1"/>
    <col min="12540" max="12540" width="25" customWidth="1"/>
    <col min="12789" max="12789" width="6.28515625" customWidth="1"/>
    <col min="12790" max="12794" width="9.140625" customWidth="1"/>
    <col min="12795" max="12795" width="20.85546875" customWidth="1"/>
    <col min="12796" max="12796" width="25" customWidth="1"/>
    <col min="13045" max="13045" width="6.28515625" customWidth="1"/>
    <col min="13046" max="13050" width="9.140625" customWidth="1"/>
    <col min="13051" max="13051" width="20.85546875" customWidth="1"/>
    <col min="13052" max="13052" width="25" customWidth="1"/>
    <col min="13301" max="13301" width="6.28515625" customWidth="1"/>
    <col min="13302" max="13306" width="9.140625" customWidth="1"/>
    <col min="13307" max="13307" width="20.85546875" customWidth="1"/>
    <col min="13308" max="13308" width="25" customWidth="1"/>
    <col min="13557" max="13557" width="6.28515625" customWidth="1"/>
    <col min="13558" max="13562" width="9.140625" customWidth="1"/>
    <col min="13563" max="13563" width="20.85546875" customWidth="1"/>
    <col min="13564" max="13564" width="25" customWidth="1"/>
    <col min="13813" max="13813" width="6.28515625" customWidth="1"/>
    <col min="13814" max="13818" width="9.140625" customWidth="1"/>
    <col min="13819" max="13819" width="20.85546875" customWidth="1"/>
    <col min="13820" max="13820" width="25" customWidth="1"/>
    <col min="14069" max="14069" width="6.28515625" customWidth="1"/>
    <col min="14070" max="14074" width="9.140625" customWidth="1"/>
    <col min="14075" max="14075" width="20.85546875" customWidth="1"/>
    <col min="14076" max="14076" width="25" customWidth="1"/>
    <col min="14325" max="14325" width="6.28515625" customWidth="1"/>
    <col min="14326" max="14330" width="9.140625" customWidth="1"/>
    <col min="14331" max="14331" width="20.85546875" customWidth="1"/>
    <col min="14332" max="14332" width="25" customWidth="1"/>
    <col min="14581" max="14581" width="6.28515625" customWidth="1"/>
    <col min="14582" max="14586" width="9.140625" customWidth="1"/>
    <col min="14587" max="14587" width="20.85546875" customWidth="1"/>
    <col min="14588" max="14588" width="25" customWidth="1"/>
    <col min="14837" max="14837" width="6.28515625" customWidth="1"/>
    <col min="14838" max="14842" width="9.140625" customWidth="1"/>
    <col min="14843" max="14843" width="20.85546875" customWidth="1"/>
    <col min="14844" max="14844" width="25" customWidth="1"/>
    <col min="15093" max="15093" width="6.28515625" customWidth="1"/>
    <col min="15094" max="15098" width="9.140625" customWidth="1"/>
    <col min="15099" max="15099" width="20.85546875" customWidth="1"/>
    <col min="15100" max="15100" width="25" customWidth="1"/>
    <col min="15349" max="15349" width="6.28515625" customWidth="1"/>
    <col min="15350" max="15354" width="9.140625" customWidth="1"/>
    <col min="15355" max="15355" width="20.85546875" customWidth="1"/>
    <col min="15356" max="15356" width="25" customWidth="1"/>
    <col min="15605" max="15605" width="6.28515625" customWidth="1"/>
    <col min="15606" max="15610" width="9.140625" customWidth="1"/>
    <col min="15611" max="15611" width="20.85546875" customWidth="1"/>
    <col min="15612" max="15612" width="25" customWidth="1"/>
    <col min="15861" max="15861" width="6.28515625" customWidth="1"/>
    <col min="15862" max="15866" width="9.140625" customWidth="1"/>
    <col min="15867" max="15867" width="20.85546875" customWidth="1"/>
    <col min="15868" max="15868" width="25" customWidth="1"/>
    <col min="16117" max="16117" width="6.28515625" customWidth="1"/>
    <col min="16118" max="16122" width="9.140625" customWidth="1"/>
    <col min="16123" max="16123" width="20.85546875" customWidth="1"/>
    <col min="16124" max="16124" width="25" customWidth="1"/>
  </cols>
  <sheetData>
    <row r="1" spans="2:11" ht="22.5" customHeight="1" thickBot="1" x14ac:dyDescent="0.3"/>
    <row r="2" spans="2:11" ht="93.75" customHeight="1" thickBot="1" x14ac:dyDescent="0.3">
      <c r="B2" s="683" t="s">
        <v>338</v>
      </c>
      <c r="C2" s="684"/>
      <c r="D2" s="684"/>
      <c r="E2" s="684"/>
      <c r="F2" s="684"/>
      <c r="G2" s="684"/>
      <c r="H2" s="684"/>
      <c r="I2" s="684"/>
      <c r="J2" s="685"/>
    </row>
    <row r="3" spans="2:11" ht="28.5" customHeight="1" thickBot="1" x14ac:dyDescent="0.3">
      <c r="B3" s="686" t="s">
        <v>344</v>
      </c>
      <c r="C3" s="687"/>
      <c r="D3" s="687"/>
      <c r="E3" s="687"/>
      <c r="F3" s="687"/>
      <c r="G3" s="687"/>
      <c r="H3" s="687"/>
      <c r="I3" s="687"/>
      <c r="J3" s="688"/>
    </row>
    <row r="4" spans="2:11" ht="38.25" thickBot="1" x14ac:dyDescent="0.3">
      <c r="B4" s="689"/>
      <c r="C4" s="690"/>
      <c r="D4" s="690"/>
      <c r="E4" s="690"/>
      <c r="F4" s="690"/>
      <c r="G4" s="690"/>
      <c r="H4" s="35" t="s">
        <v>41</v>
      </c>
      <c r="I4" s="36" t="s">
        <v>212</v>
      </c>
      <c r="J4" s="37" t="s">
        <v>40</v>
      </c>
    </row>
    <row r="5" spans="2:11" ht="38.25" customHeight="1" x14ac:dyDescent="0.35">
      <c r="B5" s="691" t="s">
        <v>216</v>
      </c>
      <c r="C5" s="692"/>
      <c r="D5" s="692"/>
      <c r="E5" s="692"/>
      <c r="F5" s="692"/>
      <c r="G5" s="692"/>
      <c r="H5" s="32">
        <f>SUM('Општина Долнени'!H204)</f>
        <v>0</v>
      </c>
      <c r="I5" s="33">
        <f>H5*10%</f>
        <v>0</v>
      </c>
      <c r="J5" s="34">
        <f>H5+I5</f>
        <v>0</v>
      </c>
    </row>
    <row r="6" spans="2:11" ht="42.75" customHeight="1" x14ac:dyDescent="0.35">
      <c r="B6" s="693" t="s">
        <v>342</v>
      </c>
      <c r="C6" s="694"/>
      <c r="D6" s="694"/>
      <c r="E6" s="694"/>
      <c r="F6" s="694"/>
      <c r="G6" s="694"/>
      <c r="H6" s="32">
        <f>SUM('Општина Долнени'!H205)</f>
        <v>0</v>
      </c>
      <c r="I6" s="32">
        <f>H6*10%</f>
        <v>0</v>
      </c>
      <c r="J6" s="522">
        <f>H6+I6</f>
        <v>0</v>
      </c>
    </row>
    <row r="7" spans="2:11" ht="42.75" customHeight="1" thickBot="1" x14ac:dyDescent="0.4">
      <c r="B7" s="681" t="s">
        <v>343</v>
      </c>
      <c r="C7" s="682"/>
      <c r="D7" s="682"/>
      <c r="E7" s="682"/>
      <c r="F7" s="682"/>
      <c r="G7" s="682"/>
      <c r="H7" s="517">
        <f>SUM('Општина Долнени'!H206)</f>
        <v>0</v>
      </c>
      <c r="I7" s="517">
        <f>H7*10%</f>
        <v>0</v>
      </c>
      <c r="J7" s="248">
        <f>H7+I7</f>
        <v>0</v>
      </c>
    </row>
    <row r="8" spans="2:11" ht="25.5" customHeight="1" thickBot="1" x14ac:dyDescent="0.4">
      <c r="B8" s="670" t="s">
        <v>215</v>
      </c>
      <c r="C8" s="671"/>
      <c r="D8" s="671"/>
      <c r="E8" s="671"/>
      <c r="F8" s="671"/>
      <c r="G8" s="671"/>
      <c r="H8" s="520">
        <f>SUM(H5:H7)</f>
        <v>0</v>
      </c>
      <c r="I8" s="520">
        <f>SUM(I5:I7)</f>
        <v>0</v>
      </c>
      <c r="J8" s="521">
        <f>SUM(J5:J7)</f>
        <v>0</v>
      </c>
    </row>
    <row r="9" spans="2:11" ht="39.75" customHeight="1" thickBot="1" x14ac:dyDescent="0.4">
      <c r="B9" s="672" t="s">
        <v>225</v>
      </c>
      <c r="C9" s="673"/>
      <c r="D9" s="673"/>
      <c r="E9" s="673"/>
      <c r="F9" s="673"/>
      <c r="G9" s="673"/>
      <c r="H9" s="518">
        <f>SUM('Општина Пласница'!H143)</f>
        <v>0</v>
      </c>
      <c r="I9" s="518">
        <f>H9*10%</f>
        <v>0</v>
      </c>
      <c r="J9" s="519">
        <f>H9+I9</f>
        <v>0</v>
      </c>
    </row>
    <row r="10" spans="2:11" ht="21.75" customHeight="1" thickBot="1" x14ac:dyDescent="0.4">
      <c r="B10" s="670" t="s">
        <v>214</v>
      </c>
      <c r="C10" s="671"/>
      <c r="D10" s="671"/>
      <c r="E10" s="671"/>
      <c r="F10" s="671"/>
      <c r="G10" s="671"/>
      <c r="H10" s="520">
        <f>SUM(H9:H9)</f>
        <v>0</v>
      </c>
      <c r="I10" s="520">
        <f>SUM(I9)</f>
        <v>0</v>
      </c>
      <c r="J10" s="521">
        <f>H10+I10</f>
        <v>0</v>
      </c>
      <c r="K10" s="246"/>
    </row>
    <row r="11" spans="2:11" ht="30.75" customHeight="1" x14ac:dyDescent="0.35">
      <c r="B11" s="679" t="s">
        <v>224</v>
      </c>
      <c r="C11" s="680"/>
      <c r="D11" s="680"/>
      <c r="E11" s="680"/>
      <c r="F11" s="680"/>
      <c r="G11" s="680"/>
      <c r="H11" s="244">
        <f>SUM('Македонски Брод'!H106)</f>
        <v>0</v>
      </c>
      <c r="I11" s="244">
        <f>H11*10%</f>
        <v>0</v>
      </c>
      <c r="J11" s="245">
        <f>H11+I11</f>
        <v>0</v>
      </c>
    </row>
    <row r="12" spans="2:11" ht="57" customHeight="1" thickBot="1" x14ac:dyDescent="0.4">
      <c r="B12" s="681" t="s">
        <v>301</v>
      </c>
      <c r="C12" s="682"/>
      <c r="D12" s="682"/>
      <c r="E12" s="682"/>
      <c r="F12" s="682"/>
      <c r="G12" s="682"/>
      <c r="H12" s="517">
        <f>SUM('Македонски Брод'!H107)</f>
        <v>0</v>
      </c>
      <c r="I12" s="517">
        <f>H12*10%</f>
        <v>0</v>
      </c>
      <c r="J12" s="248">
        <f>H12+I12</f>
        <v>0</v>
      </c>
    </row>
    <row r="13" spans="2:11" ht="21.75" customHeight="1" thickBot="1" x14ac:dyDescent="0.4">
      <c r="B13" s="670" t="s">
        <v>217</v>
      </c>
      <c r="C13" s="671"/>
      <c r="D13" s="671"/>
      <c r="E13" s="671"/>
      <c r="F13" s="671"/>
      <c r="G13" s="671"/>
      <c r="H13" s="520">
        <f>SUM(H11:H12)</f>
        <v>0</v>
      </c>
      <c r="I13" s="520">
        <f>SUM(I11:I12)</f>
        <v>0</v>
      </c>
      <c r="J13" s="521">
        <f>SUM(J11:J12)</f>
        <v>0</v>
      </c>
      <c r="K13" s="246"/>
    </row>
    <row r="14" spans="2:11" ht="31.5" customHeight="1" thickBot="1" x14ac:dyDescent="0.4">
      <c r="B14" s="674" t="s">
        <v>345</v>
      </c>
      <c r="C14" s="675"/>
      <c r="D14" s="675"/>
      <c r="E14" s="675"/>
      <c r="F14" s="675"/>
      <c r="G14" s="675"/>
      <c r="H14" s="247">
        <f>SUM(H13,H10,H8)</f>
        <v>0</v>
      </c>
      <c r="I14" s="247">
        <f>SUM(I13,I10,I8)</f>
        <v>0</v>
      </c>
      <c r="J14" s="248">
        <f>SUM(J13,J10,J8)</f>
        <v>0</v>
      </c>
    </row>
    <row r="15" spans="2:11" ht="29.25" customHeight="1" thickBot="1" x14ac:dyDescent="0.3">
      <c r="B15" s="676" t="s">
        <v>42</v>
      </c>
      <c r="C15" s="677"/>
      <c r="D15" s="677"/>
      <c r="E15" s="677"/>
      <c r="F15" s="677"/>
      <c r="G15" s="677"/>
      <c r="H15" s="677"/>
      <c r="I15" s="678"/>
      <c r="J15" s="249">
        <f>SUM(J12,J11,J9,J7,J6,J5)</f>
        <v>0</v>
      </c>
    </row>
    <row r="16" spans="2:11" ht="18.75" x14ac:dyDescent="0.25">
      <c r="B16" s="250"/>
    </row>
    <row r="17" spans="2:9" x14ac:dyDescent="0.25">
      <c r="I17" s="523"/>
    </row>
    <row r="18" spans="2:9" x14ac:dyDescent="0.25">
      <c r="I18" s="523"/>
    </row>
    <row r="19" spans="2:9" x14ac:dyDescent="0.25">
      <c r="I19" s="523"/>
    </row>
    <row r="20" spans="2:9" ht="18.75" x14ac:dyDescent="0.25">
      <c r="B20" s="250" t="s">
        <v>54</v>
      </c>
    </row>
    <row r="21" spans="2:9" ht="18.75" x14ac:dyDescent="0.25">
      <c r="B21" s="250" t="s">
        <v>55</v>
      </c>
    </row>
    <row r="22" spans="2:9" ht="18.75" x14ac:dyDescent="0.25">
      <c r="B22" s="250" t="s">
        <v>213</v>
      </c>
    </row>
  </sheetData>
  <mergeCells count="14">
    <mergeCell ref="B2:J2"/>
    <mergeCell ref="B3:J3"/>
    <mergeCell ref="B4:G4"/>
    <mergeCell ref="B5:G5"/>
    <mergeCell ref="B7:G7"/>
    <mergeCell ref="B6:G6"/>
    <mergeCell ref="B8:G8"/>
    <mergeCell ref="B9:G9"/>
    <mergeCell ref="B10:G10"/>
    <mergeCell ref="B14:G14"/>
    <mergeCell ref="B15:I15"/>
    <mergeCell ref="B11:G11"/>
    <mergeCell ref="B13:G13"/>
    <mergeCell ref="B12:G12"/>
  </mergeCells>
  <pageMargins left="0.70866141732283505" right="0.70866141732283505" top="0.74803149606299202" bottom="0.74803149606299202" header="0.31496062992126" footer="0.31496062992126"/>
  <pageSetup paperSize="9" scale="83" fitToHeight="0" orientation="landscape" r:id="rId1"/>
  <headerFooter>
    <oddHeader>&amp;CБАРАЊЕ ЗА ПОНУДИ - Тендер 7 - Дел 1 - Анекс 1 Реф. Бр.: LRCP-9034-MK-RFB-A.2.1.7 - Тендер 7 - Дел 1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&amp;CТендер 7 - Дел 1 - Рекапитулар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Општина Пласница</vt:lpstr>
      <vt:lpstr>Општина Долнени</vt:lpstr>
      <vt:lpstr>Македонски Брод</vt:lpstr>
      <vt:lpstr>Тендер7-Дел1-Рекапитулар</vt:lpstr>
      <vt:lpstr>'Македонски Брод'!Print_Area</vt:lpstr>
      <vt:lpstr>'Општина Долнени'!Print_Area</vt:lpstr>
      <vt:lpstr>'Општина Пласница'!Print_Area</vt:lpstr>
      <vt:lpstr>'Тендер7-Дел1-Рекапитулар'!Print_Area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Kostadin Sazdov</cp:lastModifiedBy>
  <cp:lastPrinted>2021-12-16T08:15:40Z</cp:lastPrinted>
  <dcterms:created xsi:type="dcterms:W3CDTF">2021-09-06T05:13:51Z</dcterms:created>
  <dcterms:modified xsi:type="dcterms:W3CDTF">2023-10-25T12:34:36Z</dcterms:modified>
</cp:coreProperties>
</file>